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9930" yWindow="-60" windowWidth="10425" windowHeight="7935"/>
  </bookViews>
  <sheets>
    <sheet name="01.06.23" sheetId="1" r:id="rId1"/>
    <sheet name="02.06.23" sheetId="2" r:id="rId2"/>
    <sheet name="03.06.23" sheetId="3" r:id="rId3"/>
    <sheet name="04.06.23" sheetId="4" r:id="rId4"/>
    <sheet name="05.06.23" sheetId="5" r:id="rId5"/>
    <sheet name="06.06.23" sheetId="6" r:id="rId6"/>
    <sheet name="07.06.23" sheetId="7" r:id="rId7"/>
    <sheet name="08.06.23" sheetId="8" r:id="rId8"/>
    <sheet name="09.06.23" sheetId="9" r:id="rId9"/>
    <sheet name="10.06.23" sheetId="10" r:id="rId10"/>
    <sheet name="11.06.23" sheetId="11" r:id="rId11"/>
    <sheet name="12.06.23" sheetId="12" r:id="rId12"/>
    <sheet name="13.06.23" sheetId="13" r:id="rId13"/>
    <sheet name="14.06.23" sheetId="14" r:id="rId14"/>
    <sheet name="15.06.23" sheetId="15" r:id="rId15"/>
    <sheet name="16.06.2023" sheetId="16" r:id="rId16"/>
    <sheet name="17.06.23" sheetId="17" r:id="rId17"/>
    <sheet name="18.06.23" sheetId="18" r:id="rId18"/>
    <sheet name="19.06.23" sheetId="19" r:id="rId19"/>
    <sheet name="20.06.23" sheetId="20" r:id="rId20"/>
    <sheet name="21.06.23" sheetId="21" r:id="rId21"/>
    <sheet name="22.06.23" sheetId="22" r:id="rId22"/>
    <sheet name="23.06.23" sheetId="23" r:id="rId23"/>
    <sheet name="24.06.23" sheetId="24" r:id="rId24"/>
    <sheet name="25.06.23" sheetId="25" r:id="rId25"/>
    <sheet name="26.06.23" sheetId="26" r:id="rId26"/>
    <sheet name="27.06.23" sheetId="27" r:id="rId27"/>
    <sheet name="28.06.2023" sheetId="28" r:id="rId28"/>
    <sheet name="29.06.23" sheetId="29" r:id="rId29"/>
    <sheet name="30.06.23" sheetId="30" r:id="rId30"/>
    <sheet name="Sayfa6" sheetId="32" r:id="rId31"/>
    <sheet name="Sayfa8" sheetId="33" r:id="rId32"/>
  </sheets>
  <definedNames>
    <definedName name="_xlnm.Print_Area" localSheetId="0">'01.06.23'!$A$56:$N$86</definedName>
    <definedName name="_xlnm.Print_Area" localSheetId="1">'02.06.23'!$A$56:$N$86</definedName>
    <definedName name="_xlnm.Print_Area" localSheetId="2">'03.06.23'!$A$56:$N$86</definedName>
    <definedName name="_xlnm.Print_Area" localSheetId="3">'04.06.23'!$A$56:$N$86</definedName>
    <definedName name="_xlnm.Print_Area" localSheetId="4">'05.06.23'!$A$56:$N$86</definedName>
    <definedName name="_xlnm.Print_Area" localSheetId="5">'06.06.23'!$A$56:$N$86</definedName>
    <definedName name="_xlnm.Print_Area" localSheetId="6">'07.06.23'!$A$56:$N$86</definedName>
    <definedName name="_xlnm.Print_Area" localSheetId="7">'08.06.23'!$A$56:$N$86</definedName>
    <definedName name="_xlnm.Print_Area" localSheetId="8">'09.06.23'!$A$56:$N$86</definedName>
    <definedName name="_xlnm.Print_Area" localSheetId="9">'10.06.23'!$A$56:$N$86</definedName>
    <definedName name="_xlnm.Print_Area" localSheetId="10">'11.06.23'!$A$58:$N$88</definedName>
    <definedName name="_xlnm.Print_Area" localSheetId="11">'12.06.23'!$A$58:$N$88</definedName>
    <definedName name="_xlnm.Print_Area" localSheetId="12">'13.06.23'!$A$58:$N$88</definedName>
    <definedName name="_xlnm.Print_Area" localSheetId="13">'14.06.23'!$A$58:$N$88</definedName>
    <definedName name="_xlnm.Print_Area" localSheetId="14">'15.06.23'!$A$58:$N$88</definedName>
    <definedName name="_xlnm.Print_Area" localSheetId="15">'16.06.2023'!$A$58:$N$88</definedName>
    <definedName name="_xlnm.Print_Area" localSheetId="16">'17.06.23'!$A$58:$N$88</definedName>
    <definedName name="_xlnm.Print_Area" localSheetId="17">'18.06.23'!$A$58:$N$88</definedName>
    <definedName name="_xlnm.Print_Area" localSheetId="18">'19.06.23'!$A$58:$N$88</definedName>
    <definedName name="_xlnm.Print_Area" localSheetId="19">'20.06.23'!$A$58:$N$88</definedName>
    <definedName name="_xlnm.Print_Area" localSheetId="20">'21.06.23'!$A$58:$N$88</definedName>
    <definedName name="_xlnm.Print_Area" localSheetId="21">'22.06.23'!$A$58:$N$88</definedName>
    <definedName name="_xlnm.Print_Area" localSheetId="22">'23.06.23'!$A$58:$N$88</definedName>
    <definedName name="_xlnm.Print_Area" localSheetId="23">'24.06.23'!$A$58:$N$88</definedName>
    <definedName name="_xlnm.Print_Area" localSheetId="24">'25.06.23'!$A$58:$N$88</definedName>
    <definedName name="_xlnm.Print_Area" localSheetId="25">'26.06.23'!$A$58:$N$88</definedName>
    <definedName name="_xlnm.Print_Area" localSheetId="26">'27.06.23'!$A$58:$N$88</definedName>
    <definedName name="_xlnm.Print_Area" localSheetId="27">'28.06.2023'!$A$58:$N$88</definedName>
    <definedName name="_xlnm.Print_Area" localSheetId="28">'29.06.23'!$A$58:$N$88</definedName>
    <definedName name="_xlnm.Print_Area" localSheetId="29">'30.06.23'!$A$58:$N$88</definedName>
  </definedNames>
  <calcPr calcId="124519"/>
</workbook>
</file>

<file path=xl/calcChain.xml><?xml version="1.0" encoding="utf-8"?>
<calcChain xmlns="http://schemas.openxmlformats.org/spreadsheetml/2006/main">
  <c r="L44" i="4"/>
  <c r="L42"/>
  <c r="L44" i="18"/>
  <c r="A88" i="28" l="1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9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0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3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7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L46" i="19"/>
  <c r="A88" i="2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3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4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5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6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L44" i="19"/>
  <c r="L46" i="18"/>
  <c r="L46" i="17"/>
  <c r="L44"/>
  <c r="L44" i="16"/>
  <c r="L46"/>
  <c r="I88" i="33" l="1"/>
  <c r="I88" i="32"/>
  <c r="B64" i="33"/>
  <c r="B58" i="25"/>
  <c r="B61" s="1"/>
  <c r="B58" i="32"/>
  <c r="B61" s="1"/>
  <c r="B58" i="33"/>
  <c r="B61" s="1"/>
  <c r="B58" i="21"/>
  <c r="B61" s="1"/>
  <c r="B58" i="30"/>
  <c r="B61" s="1"/>
  <c r="I88"/>
  <c r="I88" i="29"/>
  <c r="B64"/>
  <c r="B58"/>
  <c r="B61" s="1"/>
  <c r="I88" i="28"/>
  <c r="B58"/>
  <c r="B61" s="1"/>
  <c r="B58" i="27"/>
  <c r="B61" s="1"/>
  <c r="I88"/>
  <c r="I88" i="26"/>
  <c r="B64"/>
  <c r="B58"/>
  <c r="B61" s="1"/>
  <c r="B64" i="27"/>
  <c r="B64" i="32"/>
  <c r="B64" i="30"/>
  <c r="B64" i="28"/>
  <c r="B51" i="27"/>
  <c r="B63" s="1"/>
  <c r="B66" s="1"/>
  <c r="B51" i="33"/>
  <c r="B63" s="1"/>
  <c r="B51" i="32"/>
  <c r="B63" s="1"/>
  <c r="B51" i="30"/>
  <c r="B63" s="1"/>
  <c r="B51" i="29"/>
  <c r="B63" s="1"/>
  <c r="B66" s="1"/>
  <c r="B51" i="28"/>
  <c r="B63" s="1"/>
  <c r="I88" i="25"/>
  <c r="I88" i="24"/>
  <c r="B64"/>
  <c r="B58"/>
  <c r="B61" s="1"/>
  <c r="I88" i="23"/>
  <c r="B64"/>
  <c r="B58"/>
  <c r="B61" s="1"/>
  <c r="I88" i="22"/>
  <c r="B64"/>
  <c r="B58"/>
  <c r="B61" s="1"/>
  <c r="I88" i="21"/>
  <c r="B64"/>
  <c r="B64" i="25"/>
  <c r="B51" i="21"/>
  <c r="B63" s="1"/>
  <c r="B66" s="1"/>
  <c r="B51" i="26"/>
  <c r="B63" s="1"/>
  <c r="B51" i="25"/>
  <c r="B63" s="1"/>
  <c r="B51" i="24"/>
  <c r="B63" s="1"/>
  <c r="B51" i="23"/>
  <c r="B63" s="1"/>
  <c r="B66" s="1"/>
  <c r="B51" i="22"/>
  <c r="B63" s="1"/>
  <c r="A88" i="17"/>
  <c r="I86"/>
  <c r="I76"/>
  <c r="I75" s="1"/>
  <c r="B72"/>
  <c r="I59"/>
  <c r="B59"/>
  <c r="M46"/>
  <c r="M56" s="1"/>
  <c r="L56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8"/>
  <c r="I86"/>
  <c r="I76"/>
  <c r="I75"/>
  <c r="B72"/>
  <c r="I59"/>
  <c r="B59"/>
  <c r="M46"/>
  <c r="M56" s="1"/>
  <c r="L56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9"/>
  <c r="I86"/>
  <c r="I76"/>
  <c r="I75" s="1"/>
  <c r="B72"/>
  <c r="I59"/>
  <c r="B59"/>
  <c r="M46"/>
  <c r="M56" s="1"/>
  <c r="L56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0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6"/>
  <c r="I86"/>
  <c r="I76"/>
  <c r="I75"/>
  <c r="B72"/>
  <c r="I59"/>
  <c r="B59"/>
  <c r="M46"/>
  <c r="M56" s="1"/>
  <c r="L56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B66" i="22" l="1"/>
  <c r="B68" i="27"/>
  <c r="B68" i="21"/>
  <c r="B66" i="33"/>
  <c r="B66" i="24"/>
  <c r="B66" i="32"/>
  <c r="B68" s="1"/>
  <c r="B68" i="33"/>
  <c r="B66" i="30"/>
  <c r="B68" s="1"/>
  <c r="B68" i="29"/>
  <c r="B66" i="28"/>
  <c r="B68" s="1"/>
  <c r="B66" i="26"/>
  <c r="B68" s="1"/>
  <c r="B68" i="24"/>
  <c r="B68" i="23"/>
  <c r="B68" i="22"/>
  <c r="B64" i="20"/>
  <c r="I88"/>
  <c r="B58"/>
  <c r="B61" s="1"/>
  <c r="B66" i="25"/>
  <c r="B68" s="1"/>
  <c r="I88" i="19"/>
  <c r="B58"/>
  <c r="B61" s="1"/>
  <c r="I88" i="18"/>
  <c r="B64"/>
  <c r="B58"/>
  <c r="B61" s="1"/>
  <c r="B58" i="17"/>
  <c r="B61" s="1"/>
  <c r="I88"/>
  <c r="B58" i="16"/>
  <c r="B61" s="1"/>
  <c r="I88"/>
  <c r="B64"/>
  <c r="B64" i="19"/>
  <c r="B64" i="17"/>
  <c r="B51" i="16"/>
  <c r="B63" s="1"/>
  <c r="B51" i="20"/>
  <c r="B63" s="1"/>
  <c r="B51" i="19"/>
  <c r="B63" s="1"/>
  <c r="B51" i="18"/>
  <c r="B63" s="1"/>
  <c r="B51" i="17"/>
  <c r="B63" s="1"/>
  <c r="A88" i="13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4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5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6" i="9"/>
  <c r="I84"/>
  <c r="I74"/>
  <c r="I73" s="1"/>
  <c r="B70"/>
  <c r="I57"/>
  <c r="B57"/>
  <c r="M44"/>
  <c r="M54" s="1"/>
  <c r="L44"/>
  <c r="L54" s="1"/>
  <c r="K44"/>
  <c r="K54" s="1"/>
  <c r="J44"/>
  <c r="J54" s="1"/>
  <c r="I44"/>
  <c r="I54" s="1"/>
  <c r="H44"/>
  <c r="H54" s="1"/>
  <c r="G44"/>
  <c r="G54" s="1"/>
  <c r="F44"/>
  <c r="F54" s="1"/>
  <c r="E44"/>
  <c r="E54" s="1"/>
  <c r="D44"/>
  <c r="D54" s="1"/>
  <c r="C44"/>
  <c r="B44"/>
  <c r="M42"/>
  <c r="M49" s="1"/>
  <c r="L42"/>
  <c r="L49" s="1"/>
  <c r="K42"/>
  <c r="K49" s="1"/>
  <c r="J42"/>
  <c r="J49" s="1"/>
  <c r="I42"/>
  <c r="I49" s="1"/>
  <c r="H42"/>
  <c r="H49" s="1"/>
  <c r="G42"/>
  <c r="G49" s="1"/>
  <c r="F42"/>
  <c r="F49" s="1"/>
  <c r="E42"/>
  <c r="E49" s="1"/>
  <c r="D42"/>
  <c r="D49" s="1"/>
  <c r="C42"/>
  <c r="C49" s="1"/>
  <c r="B42"/>
  <c r="A86" i="10"/>
  <c r="I84"/>
  <c r="I74"/>
  <c r="I73" s="1"/>
  <c r="B70"/>
  <c r="I57"/>
  <c r="B57"/>
  <c r="M44"/>
  <c r="M54" s="1"/>
  <c r="L44"/>
  <c r="L54" s="1"/>
  <c r="K44"/>
  <c r="K54" s="1"/>
  <c r="J44"/>
  <c r="J54" s="1"/>
  <c r="I44"/>
  <c r="I54" s="1"/>
  <c r="H44"/>
  <c r="H54" s="1"/>
  <c r="G44"/>
  <c r="G54" s="1"/>
  <c r="F44"/>
  <c r="F54" s="1"/>
  <c r="E44"/>
  <c r="E54" s="1"/>
  <c r="D44"/>
  <c r="D54" s="1"/>
  <c r="C44"/>
  <c r="B44"/>
  <c r="M42"/>
  <c r="M49" s="1"/>
  <c r="L42"/>
  <c r="L49" s="1"/>
  <c r="K42"/>
  <c r="K49" s="1"/>
  <c r="J42"/>
  <c r="J49" s="1"/>
  <c r="I42"/>
  <c r="I49" s="1"/>
  <c r="H42"/>
  <c r="H49" s="1"/>
  <c r="G42"/>
  <c r="G49" s="1"/>
  <c r="F42"/>
  <c r="F49" s="1"/>
  <c r="E42"/>
  <c r="E49" s="1"/>
  <c r="D42"/>
  <c r="D49" s="1"/>
  <c r="C42"/>
  <c r="C49" s="1"/>
  <c r="B42"/>
  <c r="A88" i="1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6" i="5"/>
  <c r="I84"/>
  <c r="I74"/>
  <c r="I73" s="1"/>
  <c r="B70"/>
  <c r="I57"/>
  <c r="B57"/>
  <c r="M44"/>
  <c r="M54" s="1"/>
  <c r="L44"/>
  <c r="L54" s="1"/>
  <c r="K44"/>
  <c r="K54" s="1"/>
  <c r="J44"/>
  <c r="J54" s="1"/>
  <c r="I44"/>
  <c r="I54" s="1"/>
  <c r="H44"/>
  <c r="H54" s="1"/>
  <c r="G44"/>
  <c r="G54" s="1"/>
  <c r="F44"/>
  <c r="F54" s="1"/>
  <c r="E44"/>
  <c r="E54" s="1"/>
  <c r="D44"/>
  <c r="D54" s="1"/>
  <c r="C44"/>
  <c r="B44"/>
  <c r="M42"/>
  <c r="M49" s="1"/>
  <c r="L42"/>
  <c r="L49" s="1"/>
  <c r="K42"/>
  <c r="K49" s="1"/>
  <c r="J42"/>
  <c r="J49" s="1"/>
  <c r="I42"/>
  <c r="I49" s="1"/>
  <c r="H42"/>
  <c r="H49" s="1"/>
  <c r="G42"/>
  <c r="G49" s="1"/>
  <c r="F42"/>
  <c r="F49" s="1"/>
  <c r="E42"/>
  <c r="E49" s="1"/>
  <c r="D42"/>
  <c r="D49" s="1"/>
  <c r="C42"/>
  <c r="C49" s="1"/>
  <c r="B42"/>
  <c r="A86" i="6"/>
  <c r="I84"/>
  <c r="I74"/>
  <c r="I73" s="1"/>
  <c r="B70"/>
  <c r="I57"/>
  <c r="B57"/>
  <c r="M44"/>
  <c r="M54" s="1"/>
  <c r="L44"/>
  <c r="L54" s="1"/>
  <c r="K44"/>
  <c r="K54" s="1"/>
  <c r="J44"/>
  <c r="J54" s="1"/>
  <c r="I44"/>
  <c r="I54" s="1"/>
  <c r="H44"/>
  <c r="H54" s="1"/>
  <c r="G44"/>
  <c r="G54" s="1"/>
  <c r="F44"/>
  <c r="F54" s="1"/>
  <c r="E44"/>
  <c r="E54" s="1"/>
  <c r="D44"/>
  <c r="D54" s="1"/>
  <c r="C44"/>
  <c r="B44"/>
  <c r="M42"/>
  <c r="M49" s="1"/>
  <c r="L42"/>
  <c r="L49" s="1"/>
  <c r="K42"/>
  <c r="K49" s="1"/>
  <c r="J42"/>
  <c r="J49" s="1"/>
  <c r="I42"/>
  <c r="I49" s="1"/>
  <c r="H42"/>
  <c r="H49" s="1"/>
  <c r="G42"/>
  <c r="G49" s="1"/>
  <c r="F42"/>
  <c r="F49" s="1"/>
  <c r="E42"/>
  <c r="E49" s="1"/>
  <c r="D42"/>
  <c r="D49" s="1"/>
  <c r="C42"/>
  <c r="C49" s="1"/>
  <c r="B42"/>
  <c r="A86" i="7"/>
  <c r="I84"/>
  <c r="I74"/>
  <c r="I73"/>
  <c r="B70"/>
  <c r="I57"/>
  <c r="B57"/>
  <c r="M44"/>
  <c r="M54" s="1"/>
  <c r="L44"/>
  <c r="L54" s="1"/>
  <c r="K44"/>
  <c r="K54" s="1"/>
  <c r="J44"/>
  <c r="J54" s="1"/>
  <c r="I44"/>
  <c r="I54" s="1"/>
  <c r="H44"/>
  <c r="H54" s="1"/>
  <c r="G44"/>
  <c r="G54" s="1"/>
  <c r="F44"/>
  <c r="F54" s="1"/>
  <c r="E44"/>
  <c r="E54" s="1"/>
  <c r="D44"/>
  <c r="D54" s="1"/>
  <c r="C44"/>
  <c r="B44"/>
  <c r="M42"/>
  <c r="M49" s="1"/>
  <c r="L42"/>
  <c r="L49" s="1"/>
  <c r="K42"/>
  <c r="K49" s="1"/>
  <c r="J42"/>
  <c r="J49" s="1"/>
  <c r="I42"/>
  <c r="I49" s="1"/>
  <c r="H42"/>
  <c r="H49" s="1"/>
  <c r="G42"/>
  <c r="G49" s="1"/>
  <c r="F42"/>
  <c r="F49" s="1"/>
  <c r="E42"/>
  <c r="E49" s="1"/>
  <c r="D42"/>
  <c r="D49" s="1"/>
  <c r="C42"/>
  <c r="C49" s="1"/>
  <c r="B42"/>
  <c r="A86" i="8"/>
  <c r="I84"/>
  <c r="I74"/>
  <c r="I73" s="1"/>
  <c r="B70"/>
  <c r="I57"/>
  <c r="B57"/>
  <c r="M44"/>
  <c r="M54" s="1"/>
  <c r="L44"/>
  <c r="L54" s="1"/>
  <c r="K44"/>
  <c r="K54" s="1"/>
  <c r="J44"/>
  <c r="J54" s="1"/>
  <c r="I44"/>
  <c r="I54" s="1"/>
  <c r="H44"/>
  <c r="H54" s="1"/>
  <c r="G44"/>
  <c r="G54" s="1"/>
  <c r="F44"/>
  <c r="F54" s="1"/>
  <c r="E44"/>
  <c r="E54" s="1"/>
  <c r="D44"/>
  <c r="D54" s="1"/>
  <c r="C44"/>
  <c r="B44"/>
  <c r="M42"/>
  <c r="M49" s="1"/>
  <c r="L42"/>
  <c r="L49" s="1"/>
  <c r="K42"/>
  <c r="K49" s="1"/>
  <c r="J42"/>
  <c r="J49" s="1"/>
  <c r="I42"/>
  <c r="I49" s="1"/>
  <c r="H42"/>
  <c r="H49" s="1"/>
  <c r="G42"/>
  <c r="G49" s="1"/>
  <c r="F42"/>
  <c r="F49" s="1"/>
  <c r="E42"/>
  <c r="E49" s="1"/>
  <c r="D42"/>
  <c r="D49" s="1"/>
  <c r="C42"/>
  <c r="C49" s="1"/>
  <c r="B42"/>
  <c r="A86" i="4"/>
  <c r="I84"/>
  <c r="I74"/>
  <c r="I73" s="1"/>
  <c r="B70"/>
  <c r="I57"/>
  <c r="B57"/>
  <c r="M44"/>
  <c r="M54" s="1"/>
  <c r="L54"/>
  <c r="K44"/>
  <c r="K54" s="1"/>
  <c r="J44"/>
  <c r="J54" s="1"/>
  <c r="I44"/>
  <c r="I54" s="1"/>
  <c r="H44"/>
  <c r="H54" s="1"/>
  <c r="G44"/>
  <c r="G54" s="1"/>
  <c r="F44"/>
  <c r="F54" s="1"/>
  <c r="E44"/>
  <c r="E54" s="1"/>
  <c r="D44"/>
  <c r="D54" s="1"/>
  <c r="C44"/>
  <c r="B44"/>
  <c r="M42"/>
  <c r="M49" s="1"/>
  <c r="L49"/>
  <c r="K42"/>
  <c r="K49" s="1"/>
  <c r="J42"/>
  <c r="J49" s="1"/>
  <c r="I42"/>
  <c r="I49" s="1"/>
  <c r="H42"/>
  <c r="H49" s="1"/>
  <c r="G42"/>
  <c r="G49" s="1"/>
  <c r="F42"/>
  <c r="F49" s="1"/>
  <c r="E42"/>
  <c r="E49" s="1"/>
  <c r="D42"/>
  <c r="D49" s="1"/>
  <c r="C42"/>
  <c r="C49" s="1"/>
  <c r="B42"/>
  <c r="L42" i="2"/>
  <c r="L49" s="1"/>
  <c r="L44"/>
  <c r="L54" s="1"/>
  <c r="A86" i="3"/>
  <c r="I84"/>
  <c r="I74"/>
  <c r="I73" s="1"/>
  <c r="B70"/>
  <c r="I57"/>
  <c r="B57"/>
  <c r="M44"/>
  <c r="M54" s="1"/>
  <c r="L44"/>
  <c r="L54" s="1"/>
  <c r="K44"/>
  <c r="K54" s="1"/>
  <c r="J44"/>
  <c r="J54" s="1"/>
  <c r="I44"/>
  <c r="I54" s="1"/>
  <c r="H44"/>
  <c r="H54" s="1"/>
  <c r="G44"/>
  <c r="G54" s="1"/>
  <c r="F44"/>
  <c r="F54" s="1"/>
  <c r="E44"/>
  <c r="E54" s="1"/>
  <c r="D44"/>
  <c r="D54" s="1"/>
  <c r="C44"/>
  <c r="B44"/>
  <c r="M42"/>
  <c r="M49" s="1"/>
  <c r="L42"/>
  <c r="L49" s="1"/>
  <c r="K42"/>
  <c r="K49" s="1"/>
  <c r="J42"/>
  <c r="J49" s="1"/>
  <c r="I42"/>
  <c r="I49" s="1"/>
  <c r="H42"/>
  <c r="H49" s="1"/>
  <c r="G42"/>
  <c r="G49" s="1"/>
  <c r="F42"/>
  <c r="F49" s="1"/>
  <c r="E42"/>
  <c r="E49" s="1"/>
  <c r="D42"/>
  <c r="D49" s="1"/>
  <c r="C42"/>
  <c r="C49" s="1"/>
  <c r="B42"/>
  <c r="A86" i="2"/>
  <c r="I84"/>
  <c r="I74"/>
  <c r="I73" s="1"/>
  <c r="B70"/>
  <c r="I57"/>
  <c r="B57"/>
  <c r="M44"/>
  <c r="M54" s="1"/>
  <c r="K44"/>
  <c r="K54" s="1"/>
  <c r="J44"/>
  <c r="J54" s="1"/>
  <c r="I44"/>
  <c r="I54" s="1"/>
  <c r="H44"/>
  <c r="H54" s="1"/>
  <c r="G44"/>
  <c r="G54" s="1"/>
  <c r="F44"/>
  <c r="F54" s="1"/>
  <c r="E44"/>
  <c r="E54" s="1"/>
  <c r="D44"/>
  <c r="D54" s="1"/>
  <c r="C44"/>
  <c r="B44"/>
  <c r="M42"/>
  <c r="M49" s="1"/>
  <c r="K42"/>
  <c r="K49" s="1"/>
  <c r="J42"/>
  <c r="J49" s="1"/>
  <c r="I42"/>
  <c r="I49" s="1"/>
  <c r="H42"/>
  <c r="H49" s="1"/>
  <c r="G42"/>
  <c r="G49" s="1"/>
  <c r="F42"/>
  <c r="F49" s="1"/>
  <c r="E42"/>
  <c r="E49" s="1"/>
  <c r="D42"/>
  <c r="D49" s="1"/>
  <c r="C42"/>
  <c r="C49" s="1"/>
  <c r="B42"/>
  <c r="A86" i="1"/>
  <c r="I84"/>
  <c r="I74"/>
  <c r="I73" s="1"/>
  <c r="B70"/>
  <c r="I57"/>
  <c r="B57"/>
  <c r="M44"/>
  <c r="M54" s="1"/>
  <c r="L44"/>
  <c r="L54" s="1"/>
  <c r="K44"/>
  <c r="K54" s="1"/>
  <c r="J44"/>
  <c r="J54" s="1"/>
  <c r="I44"/>
  <c r="I54" s="1"/>
  <c r="H44"/>
  <c r="H54" s="1"/>
  <c r="G44"/>
  <c r="G54" s="1"/>
  <c r="F44"/>
  <c r="F54" s="1"/>
  <c r="E44"/>
  <c r="E54" s="1"/>
  <c r="D44"/>
  <c r="D54" s="1"/>
  <c r="C44"/>
  <c r="B44"/>
  <c r="M42"/>
  <c r="M49" s="1"/>
  <c r="L42"/>
  <c r="L49" s="1"/>
  <c r="K42"/>
  <c r="K49" s="1"/>
  <c r="J42"/>
  <c r="J49" s="1"/>
  <c r="I42"/>
  <c r="I49" s="1"/>
  <c r="H42"/>
  <c r="H49" s="1"/>
  <c r="G42"/>
  <c r="G49" s="1"/>
  <c r="F42"/>
  <c r="F49" s="1"/>
  <c r="E42"/>
  <c r="E49" s="1"/>
  <c r="D42"/>
  <c r="D49" s="1"/>
  <c r="C42"/>
  <c r="C49" s="1"/>
  <c r="B42"/>
  <c r="B66" i="18" l="1"/>
  <c r="B66" i="19"/>
  <c r="B66" i="16"/>
  <c r="B68" s="1"/>
  <c r="B66" i="20"/>
  <c r="B68" s="1"/>
  <c r="B68" i="19"/>
  <c r="B68" i="18"/>
  <c r="B66" i="17"/>
  <c r="B68" s="1"/>
  <c r="I88" i="15"/>
  <c r="I86" i="1"/>
  <c r="B58" i="15"/>
  <c r="B61" s="1"/>
  <c r="I88" i="14"/>
  <c r="B64"/>
  <c r="B58"/>
  <c r="B61" s="1"/>
  <c r="I88" i="13"/>
  <c r="B64"/>
  <c r="B58"/>
  <c r="B61" s="1"/>
  <c r="I88" i="12"/>
  <c r="B58"/>
  <c r="B61" s="1"/>
  <c r="B64" i="11"/>
  <c r="B58"/>
  <c r="B61" s="1"/>
  <c r="B64" i="15"/>
  <c r="B64" i="12"/>
  <c r="B51"/>
  <c r="B63" s="1"/>
  <c r="B51" i="15"/>
  <c r="B63" s="1"/>
  <c r="B51" i="14"/>
  <c r="B63" s="1"/>
  <c r="B51" i="13"/>
  <c r="B63" s="1"/>
  <c r="I88" i="11"/>
  <c r="I86" i="10"/>
  <c r="B56"/>
  <c r="B59" s="1"/>
  <c r="B56" i="9"/>
  <c r="B59" s="1"/>
  <c r="B62"/>
  <c r="I86"/>
  <c r="I86" i="8"/>
  <c r="B56"/>
  <c r="B59" s="1"/>
  <c r="B49" i="9"/>
  <c r="B61" s="1"/>
  <c r="B62" i="10"/>
  <c r="B51" i="11"/>
  <c r="B63" s="1"/>
  <c r="B66" s="1"/>
  <c r="B49" i="10"/>
  <c r="B61" s="1"/>
  <c r="I86" i="7"/>
  <c r="B56"/>
  <c r="B59" s="1"/>
  <c r="B62"/>
  <c r="I86" i="6"/>
  <c r="B56"/>
  <c r="B59" s="1"/>
  <c r="B62" i="5"/>
  <c r="B56"/>
  <c r="B59" s="1"/>
  <c r="I86" i="4"/>
  <c r="B62"/>
  <c r="B56"/>
  <c r="B59" s="1"/>
  <c r="I86" i="3"/>
  <c r="B62"/>
  <c r="B56"/>
  <c r="B59" s="1"/>
  <c r="B62" i="8"/>
  <c r="B62" i="6"/>
  <c r="I86" i="5"/>
  <c r="B49" i="4"/>
  <c r="B61" s="1"/>
  <c r="B64" s="1"/>
  <c r="B49" i="8"/>
  <c r="B61" s="1"/>
  <c r="B49" i="7"/>
  <c r="B61" s="1"/>
  <c r="B64" s="1"/>
  <c r="B49" i="6"/>
  <c r="B61" s="1"/>
  <c r="B49" i="5"/>
  <c r="B61" s="1"/>
  <c r="I86" i="2"/>
  <c r="B62"/>
  <c r="B56"/>
  <c r="B59" s="1"/>
  <c r="B56" i="1"/>
  <c r="B59" s="1"/>
  <c r="B49" i="3"/>
  <c r="B61" s="1"/>
  <c r="B49" i="2"/>
  <c r="B61" s="1"/>
  <c r="B62" i="1"/>
  <c r="B49"/>
  <c r="B61" s="1"/>
  <c r="B66" i="7" l="1"/>
  <c r="B64" i="3"/>
  <c r="B64" i="9"/>
  <c r="B66" s="1"/>
  <c r="B64" i="2"/>
  <c r="B64" i="8"/>
  <c r="B66" s="1"/>
  <c r="B66" i="15"/>
  <c r="B68" s="1"/>
  <c r="B66" i="14"/>
  <c r="B68" s="1"/>
  <c r="B66" i="13"/>
  <c r="B68" s="1"/>
  <c r="B68" i="11"/>
  <c r="B66" i="12"/>
  <c r="B68" s="1"/>
  <c r="B64" i="10"/>
  <c r="B66" s="1"/>
  <c r="B64" i="6"/>
  <c r="B66" s="1"/>
  <c r="B64" i="5"/>
  <c r="B66" s="1"/>
  <c r="B66" i="4"/>
  <c r="B66" i="3"/>
  <c r="B66" i="2"/>
  <c r="B64" i="1"/>
  <c r="B66" s="1"/>
</calcChain>
</file>

<file path=xl/sharedStrings.xml><?xml version="1.0" encoding="utf-8"?>
<sst xmlns="http://schemas.openxmlformats.org/spreadsheetml/2006/main" count="4524" uniqueCount="143">
  <si>
    <t>TAŞIYICI ADI</t>
  </si>
  <si>
    <t>SABAH</t>
  </si>
  <si>
    <t>SOĞUK</t>
  </si>
  <si>
    <t>BİZİM</t>
  </si>
  <si>
    <t>FARKLI</t>
  </si>
  <si>
    <t>İĞİNELİ</t>
  </si>
  <si>
    <t>SICAK</t>
  </si>
  <si>
    <t>SÜT</t>
  </si>
  <si>
    <t>ARABALAR</t>
  </si>
  <si>
    <t>FİYAT 1</t>
  </si>
  <si>
    <t>FİYAT 2</t>
  </si>
  <si>
    <t>FİYAT 3</t>
  </si>
  <si>
    <t>FİYAT 4</t>
  </si>
  <si>
    <t>FİYAT 5</t>
  </si>
  <si>
    <t>FİYAT</t>
  </si>
  <si>
    <t>CEMAL KARAKAYA</t>
  </si>
  <si>
    <t>DOĞAN DUYAR</t>
  </si>
  <si>
    <t>METİN SÖBÜÇOVALI</t>
  </si>
  <si>
    <t>MUSTAFA KARTOĞLU</t>
  </si>
  <si>
    <t>NURİYE ERER</t>
  </si>
  <si>
    <t>BAYRAM KAPLAN</t>
  </si>
  <si>
    <t>MEHMET HALICI</t>
  </si>
  <si>
    <t>SERVET AKIN</t>
  </si>
  <si>
    <t>MERAL KALKAN</t>
  </si>
  <si>
    <t>MEHMET KOÇ</t>
  </si>
  <si>
    <t>HASAN ÖZKOÇ</t>
  </si>
  <si>
    <t>GÜLDEREN BAYIR</t>
  </si>
  <si>
    <t>MEHMET SARIGÜL</t>
  </si>
  <si>
    <t>MUSTAFA AKIN</t>
  </si>
  <si>
    <t>MELİHA GÜNDÜZ</t>
  </si>
  <si>
    <t>ABDULLAH AKIN</t>
  </si>
  <si>
    <t>MEHMET AKIN</t>
  </si>
  <si>
    <t>NUH EZEROĞLU</t>
  </si>
  <si>
    <t>MEHMET KAYA</t>
  </si>
  <si>
    <t>SEDAT AKIN</t>
  </si>
  <si>
    <t>HÜSEYİN GÖREN</t>
  </si>
  <si>
    <t>HALİL YAĞIZ</t>
  </si>
  <si>
    <t>AYŞE EZEROĞLU</t>
  </si>
  <si>
    <t>METİN GÜNAY</t>
  </si>
  <si>
    <t>ERDOĞAN SOYLU</t>
  </si>
  <si>
    <t>DURMUŞ TATLI</t>
  </si>
  <si>
    <t>YAHYA UZ</t>
  </si>
  <si>
    <t>MUSTAFA USER</t>
  </si>
  <si>
    <t>NEJAT KAŞNAK</t>
  </si>
  <si>
    <t>RESUL SEYHAN</t>
  </si>
  <si>
    <t>SELAMİ EVSER</t>
  </si>
  <si>
    <t>HÜSEYİN AYLAÇ</t>
  </si>
  <si>
    <t>EROL KILIÇARSLAN</t>
  </si>
  <si>
    <t>AHMET ERNAZCI</t>
  </si>
  <si>
    <t>OSMAN AKBEL</t>
  </si>
  <si>
    <t>CUMALİ SALBUR</t>
  </si>
  <si>
    <t>DEMİRELLER</t>
  </si>
  <si>
    <t>TOPLAM LT</t>
  </si>
  <si>
    <t>SÜT TAŞIYICI TOPLAM LT</t>
  </si>
  <si>
    <t>SÜT ALIŞ</t>
  </si>
  <si>
    <t>SICAK TL</t>
  </si>
  <si>
    <t>SOĞUK TL</t>
  </si>
  <si>
    <t>BİZİM TL</t>
  </si>
  <si>
    <t>FARKLI F.</t>
  </si>
  <si>
    <t>İĞNELİ</t>
  </si>
  <si>
    <t>TOPLAM TL</t>
  </si>
  <si>
    <t>TL</t>
  </si>
  <si>
    <t>SÜT TAŞIMA</t>
  </si>
  <si>
    <t>TAŞIMA</t>
  </si>
  <si>
    <t>ORT.TAŞ</t>
  </si>
  <si>
    <t>FAİYAT</t>
  </si>
  <si>
    <t>SÜT TAŞIYICI TOPLAM TL</t>
  </si>
  <si>
    <t>TOPLAM SÜT LT</t>
  </si>
  <si>
    <t>LT</t>
  </si>
  <si>
    <t>DÖKÜLEN SÜT</t>
  </si>
  <si>
    <t>GÜNLÜK G. SÜT :</t>
  </si>
  <si>
    <t>SABAH SÜT :</t>
  </si>
  <si>
    <t>GEN. TOPLAM SÜT LT</t>
  </si>
  <si>
    <t>AKŞAM SÜT :</t>
  </si>
  <si>
    <t>SICAK SÜT :</t>
  </si>
  <si>
    <t>TOPLAM SÜT TL</t>
  </si>
  <si>
    <t>SOĞUK SÜT :</t>
  </si>
  <si>
    <t>TOP. SÜT TAŞIMA TL</t>
  </si>
  <si>
    <t>İ M A L A T   H E S A B I</t>
  </si>
  <si>
    <t>SABAH SU :</t>
  </si>
  <si>
    <t>TOP. SÜT ALIŞ TL</t>
  </si>
  <si>
    <t>AKŞAM SU :</t>
  </si>
  <si>
    <t>BİR GÜN ÖNCE AKŞAMA SÜT :</t>
  </si>
  <si>
    <t>SÜT LT MALİYETİ TL</t>
  </si>
  <si>
    <t>AKŞAM GELEN SICAK SÜT :</t>
  </si>
  <si>
    <t>AKŞAM GELEN SOĞUK SÜT :</t>
  </si>
  <si>
    <t>İĞNELİ SÜT</t>
  </si>
  <si>
    <t>SABAH SICAK SÜT :</t>
  </si>
  <si>
    <t>SABAH SOGUK SÜT :</t>
  </si>
  <si>
    <t>ÇEKİLEN KREMA</t>
  </si>
  <si>
    <t>İŞLENEN SÜT TOZU :</t>
  </si>
  <si>
    <t>SABAH GELİP AKŞAMA DEVİR :</t>
  </si>
  <si>
    <t>İŞLENEN SÜT :</t>
  </si>
  <si>
    <t>SU :</t>
  </si>
  <si>
    <t>GİDEN SÜT :</t>
  </si>
  <si>
    <t>BEYAZ İMALAT :</t>
  </si>
  <si>
    <t>BEYAZ KREMA :</t>
  </si>
  <si>
    <t>KAŞAR İMALAT:</t>
  </si>
  <si>
    <t>KAŞAR KREMA :</t>
  </si>
  <si>
    <t>DÖKÜLEN SÜT :</t>
  </si>
  <si>
    <t>SEPERATÖR :</t>
  </si>
  <si>
    <t>SÜT DAGILIM TOP :</t>
  </si>
  <si>
    <t>FARK :</t>
  </si>
  <si>
    <t>01.05.2023 PERŞEMBE</t>
  </si>
  <si>
    <t>PERŞEMBE</t>
  </si>
  <si>
    <t>02.06.2023 CUMA</t>
  </si>
  <si>
    <t>CUMA</t>
  </si>
  <si>
    <t>KUZUCU</t>
  </si>
  <si>
    <t>03.06.2023 CUMARTESİ</t>
  </si>
  <si>
    <t>CUMARTESİ</t>
  </si>
  <si>
    <t>04.06.2023 PAZAR</t>
  </si>
  <si>
    <t>PAZAR</t>
  </si>
  <si>
    <t>PAZARTESİ</t>
  </si>
  <si>
    <t>06.06.2023 SALI</t>
  </si>
  <si>
    <t>SALI</t>
  </si>
  <si>
    <t>07.06.2023 ÇARŞAMBA</t>
  </si>
  <si>
    <t>ÇARŞAMBA</t>
  </si>
  <si>
    <t>08.06.2023 PERŞEMBE</t>
  </si>
  <si>
    <t>09.06.2023 CUMA</t>
  </si>
  <si>
    <t>10.06.2023 CUMARTESİ</t>
  </si>
  <si>
    <t>11.06.2023 PAZAR</t>
  </si>
  <si>
    <t>AYHAN DEMİRAY</t>
  </si>
  <si>
    <t>ŞERİFE BAYKAL</t>
  </si>
  <si>
    <t>16.06.2023 PAZARTESİ</t>
  </si>
  <si>
    <t>13.06.2023 SALI</t>
  </si>
  <si>
    <t>14.06.2023 ÇARŞAMBA</t>
  </si>
  <si>
    <t>15.06.2023 PERŞEMBE</t>
  </si>
  <si>
    <t>16.06.2023 CUMA</t>
  </si>
  <si>
    <t>17.06.2023 CUMARTESİ</t>
  </si>
  <si>
    <t>18.06.2023 PAZAR</t>
  </si>
  <si>
    <t>19.06.2023 PAZARTESİ</t>
  </si>
  <si>
    <t>20.06.2023 SALI</t>
  </si>
  <si>
    <t>21.06.2023 ÇARŞAMBA</t>
  </si>
  <si>
    <t>22.06.2023 PERŞEMBE</t>
  </si>
  <si>
    <t>23.06.2023 CUMA</t>
  </si>
  <si>
    <t>24.06.2023 CUMARTESİ</t>
  </si>
  <si>
    <t>25.06.2023 PAZAR</t>
  </si>
  <si>
    <t>26.06.2023 PAZARTESİ</t>
  </si>
  <si>
    <t>27.06.2023 SALI</t>
  </si>
  <si>
    <t>28.06.2023 ÇARŞAMBA</t>
  </si>
  <si>
    <t>29.06.2023 PERŞEMBE</t>
  </si>
  <si>
    <t>30.06.2023 CUMA</t>
  </si>
  <si>
    <t>05.06.2023 PAZARTESİ</t>
  </si>
</sst>
</file>

<file path=xl/styles.xml><?xml version="1.0" encoding="utf-8"?>
<styleSheet xmlns="http://schemas.openxmlformats.org/spreadsheetml/2006/main">
  <numFmts count="7">
    <numFmt numFmtId="164" formatCode="#,##0.000\ &quot;₺&quot;"/>
    <numFmt numFmtId="165" formatCode="#,##0.00\ &quot;₺&quot;"/>
    <numFmt numFmtId="166" formatCode="#,##0.000\ &quot;TL&quot;"/>
    <numFmt numFmtId="167" formatCode="#,##0.0000\ &quot;₺&quot;"/>
    <numFmt numFmtId="168" formatCode="#,##0.00\ &quot;TL&quot;"/>
    <numFmt numFmtId="169" formatCode="#,##0.0000"/>
    <numFmt numFmtId="170" formatCode="dd/mm/yy;@"/>
  </numFmts>
  <fonts count="9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9.5"/>
      <color theme="1"/>
      <name val="Calibri"/>
      <family val="2"/>
      <charset val="162"/>
      <scheme val="minor"/>
    </font>
    <font>
      <b/>
      <sz val="9.5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9"/>
      <color theme="1"/>
      <name val="Arial"/>
      <family val="2"/>
      <charset val="162"/>
    </font>
    <font>
      <b/>
      <u val="double"/>
      <sz val="11"/>
      <color theme="1"/>
      <name val="Calibri"/>
      <family val="2"/>
      <charset val="162"/>
      <scheme val="minor"/>
    </font>
    <font>
      <b/>
      <sz val="36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0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0" xfId="0" applyFill="1"/>
    <xf numFmtId="0" fontId="2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/>
    </xf>
    <xf numFmtId="3" fontId="3" fillId="6" borderId="10" xfId="0" applyNumberFormat="1" applyFont="1" applyFill="1" applyBorder="1" applyAlignment="1">
      <alignment horizontal="center"/>
    </xf>
    <xf numFmtId="3" fontId="3" fillId="3" borderId="12" xfId="0" applyNumberFormat="1" applyFont="1" applyFill="1" applyBorder="1" applyAlignment="1">
      <alignment horizontal="center"/>
    </xf>
    <xf numFmtId="3" fontId="3" fillId="4" borderId="12" xfId="0" applyNumberFormat="1" applyFont="1" applyFill="1" applyBorder="1" applyAlignment="1">
      <alignment horizontal="center"/>
    </xf>
    <xf numFmtId="3" fontId="3" fillId="4" borderId="13" xfId="0" applyNumberFormat="1" applyFont="1" applyFill="1" applyBorder="1" applyAlignment="1">
      <alignment horizontal="center"/>
    </xf>
    <xf numFmtId="3" fontId="3" fillId="5" borderId="9" xfId="0" applyNumberFormat="1" applyFont="1" applyFill="1" applyBorder="1" applyAlignment="1">
      <alignment horizontal="center"/>
    </xf>
    <xf numFmtId="3" fontId="3" fillId="5" borderId="10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/>
    </xf>
    <xf numFmtId="3" fontId="3" fillId="6" borderId="16" xfId="0" applyNumberFormat="1" applyFont="1" applyFill="1" applyBorder="1" applyAlignment="1">
      <alignment horizontal="center"/>
    </xf>
    <xf numFmtId="3" fontId="3" fillId="3" borderId="18" xfId="0" applyNumberFormat="1" applyFont="1" applyFill="1" applyBorder="1" applyAlignment="1">
      <alignment horizontal="center"/>
    </xf>
    <xf numFmtId="3" fontId="3" fillId="4" borderId="18" xfId="0" applyNumberFormat="1" applyFont="1" applyFill="1" applyBorder="1" applyAlignment="1">
      <alignment horizontal="center"/>
    </xf>
    <xf numFmtId="3" fontId="3" fillId="4" borderId="19" xfId="0" applyNumberFormat="1" applyFont="1" applyFill="1" applyBorder="1" applyAlignment="1">
      <alignment horizontal="center"/>
    </xf>
    <xf numFmtId="3" fontId="3" fillId="5" borderId="15" xfId="0" applyNumberFormat="1" applyFont="1" applyFill="1" applyBorder="1" applyAlignment="1">
      <alignment horizontal="center"/>
    </xf>
    <xf numFmtId="3" fontId="3" fillId="5" borderId="16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3" fontId="3" fillId="2" borderId="21" xfId="0" applyNumberFormat="1" applyFont="1" applyFill="1" applyBorder="1" applyAlignment="1">
      <alignment horizontal="center"/>
    </xf>
    <xf numFmtId="3" fontId="3" fillId="6" borderId="22" xfId="0" applyNumberFormat="1" applyFont="1" applyFill="1" applyBorder="1" applyAlignment="1">
      <alignment horizontal="center"/>
    </xf>
    <xf numFmtId="3" fontId="3" fillId="3" borderId="24" xfId="0" applyNumberFormat="1" applyFont="1" applyFill="1" applyBorder="1" applyAlignment="1">
      <alignment horizontal="center"/>
    </xf>
    <xf numFmtId="3" fontId="3" fillId="4" borderId="24" xfId="0" applyNumberFormat="1" applyFont="1" applyFill="1" applyBorder="1" applyAlignment="1">
      <alignment horizontal="center"/>
    </xf>
    <xf numFmtId="3" fontId="3" fillId="5" borderId="21" xfId="0" applyNumberFormat="1" applyFont="1" applyFill="1" applyBorder="1" applyAlignment="1">
      <alignment horizontal="center"/>
    </xf>
    <xf numFmtId="3" fontId="3" fillId="5" borderId="22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textRotation="180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0" fillId="0" borderId="0" xfId="0" applyFill="1" applyBorder="1"/>
    <xf numFmtId="3" fontId="3" fillId="2" borderId="12" xfId="0" applyNumberFormat="1" applyFont="1" applyFill="1" applyBorder="1" applyAlignment="1">
      <alignment horizontal="center"/>
    </xf>
    <xf numFmtId="3" fontId="3" fillId="6" borderId="12" xfId="0" applyNumberFormat="1" applyFont="1" applyFill="1" applyBorder="1" applyAlignment="1">
      <alignment horizontal="center"/>
    </xf>
    <xf numFmtId="3" fontId="3" fillId="4" borderId="10" xfId="0" applyNumberFormat="1" applyFont="1" applyFill="1" applyBorder="1" applyAlignment="1">
      <alignment horizontal="center"/>
    </xf>
    <xf numFmtId="3" fontId="3" fillId="5" borderId="11" xfId="0" applyNumberFormat="1" applyFont="1" applyFill="1" applyBorder="1" applyAlignment="1">
      <alignment horizontal="center"/>
    </xf>
    <xf numFmtId="3" fontId="3" fillId="2" borderId="18" xfId="0" applyNumberFormat="1" applyFont="1" applyFill="1" applyBorder="1" applyAlignment="1">
      <alignment horizontal="center"/>
    </xf>
    <xf numFmtId="3" fontId="3" fillId="6" borderId="18" xfId="0" applyNumberFormat="1" applyFont="1" applyFill="1" applyBorder="1" applyAlignment="1">
      <alignment horizontal="center"/>
    </xf>
    <xf numFmtId="3" fontId="3" fillId="4" borderId="16" xfId="0" applyNumberFormat="1" applyFont="1" applyFill="1" applyBorder="1" applyAlignment="1">
      <alignment horizontal="center"/>
    </xf>
    <xf numFmtId="3" fontId="3" fillId="5" borderId="17" xfId="0" applyNumberFormat="1" applyFont="1" applyFill="1" applyBorder="1" applyAlignment="1">
      <alignment horizontal="center"/>
    </xf>
    <xf numFmtId="3" fontId="3" fillId="0" borderId="18" xfId="0" applyNumberFormat="1" applyFont="1" applyFill="1" applyBorder="1" applyAlignment="1">
      <alignment horizontal="center"/>
    </xf>
    <xf numFmtId="3" fontId="4" fillId="3" borderId="18" xfId="0" applyNumberFormat="1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3" fontId="3" fillId="2" borderId="24" xfId="0" applyNumberFormat="1" applyFont="1" applyFill="1" applyBorder="1" applyAlignment="1">
      <alignment horizontal="center"/>
    </xf>
    <xf numFmtId="3" fontId="3" fillId="0" borderId="24" xfId="0" applyNumberFormat="1" applyFont="1" applyFill="1" applyBorder="1" applyAlignment="1">
      <alignment horizontal="center"/>
    </xf>
    <xf numFmtId="3" fontId="3" fillId="4" borderId="22" xfId="0" applyNumberFormat="1" applyFont="1" applyFill="1" applyBorder="1" applyAlignment="1">
      <alignment horizontal="center"/>
    </xf>
    <xf numFmtId="3" fontId="3" fillId="5" borderId="23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center"/>
    </xf>
    <xf numFmtId="3" fontId="4" fillId="4" borderId="12" xfId="0" applyNumberFormat="1" applyFont="1" applyFill="1" applyBorder="1" applyAlignment="1">
      <alignment horizontal="center"/>
    </xf>
    <xf numFmtId="3" fontId="4" fillId="4" borderId="18" xfId="0" applyNumberFormat="1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5" fillId="2" borderId="21" xfId="0" applyFont="1" applyFill="1" applyBorder="1"/>
    <xf numFmtId="0" fontId="5" fillId="2" borderId="24" xfId="0" applyFont="1" applyFill="1" applyBorder="1"/>
    <xf numFmtId="0" fontId="5" fillId="3" borderId="24" xfId="0" applyFont="1" applyFill="1" applyBorder="1"/>
    <xf numFmtId="0" fontId="5" fillId="4" borderId="24" xfId="0" applyFont="1" applyFill="1" applyBorder="1"/>
    <xf numFmtId="0" fontId="4" fillId="0" borderId="25" xfId="0" applyFont="1" applyFill="1" applyBorder="1" applyAlignment="1">
      <alignment horizontal="center"/>
    </xf>
    <xf numFmtId="0" fontId="5" fillId="5" borderId="22" xfId="0" applyFont="1" applyFill="1" applyBorder="1"/>
    <xf numFmtId="0" fontId="0" fillId="6" borderId="0" xfId="0" applyFill="1"/>
    <xf numFmtId="0" fontId="3" fillId="0" borderId="31" xfId="0" applyFont="1" applyFill="1" applyBorder="1" applyAlignment="1">
      <alignment horizontal="center"/>
    </xf>
    <xf numFmtId="3" fontId="3" fillId="2" borderId="32" xfId="0" applyNumberFormat="1" applyFont="1" applyFill="1" applyBorder="1" applyAlignment="1">
      <alignment horizontal="center"/>
    </xf>
    <xf numFmtId="3" fontId="3" fillId="2" borderId="33" xfId="0" applyNumberFormat="1" applyFont="1" applyFill="1" applyBorder="1" applyAlignment="1">
      <alignment horizontal="center"/>
    </xf>
    <xf numFmtId="3" fontId="3" fillId="3" borderId="34" xfId="0" applyNumberFormat="1" applyFont="1" applyFill="1" applyBorder="1" applyAlignment="1">
      <alignment horizontal="center"/>
    </xf>
    <xf numFmtId="3" fontId="3" fillId="3" borderId="35" xfId="0" applyNumberFormat="1" applyFont="1" applyFill="1" applyBorder="1" applyAlignment="1">
      <alignment horizontal="center"/>
    </xf>
    <xf numFmtId="3" fontId="3" fillId="4" borderId="35" xfId="0" applyNumberFormat="1" applyFont="1" applyFill="1" applyBorder="1" applyAlignment="1">
      <alignment horizontal="center"/>
    </xf>
    <xf numFmtId="3" fontId="3" fillId="4" borderId="36" xfId="0" applyNumberFormat="1" applyFont="1" applyFill="1" applyBorder="1" applyAlignment="1">
      <alignment horizontal="center"/>
    </xf>
    <xf numFmtId="3" fontId="3" fillId="5" borderId="32" xfId="0" applyNumberFormat="1" applyFont="1" applyFill="1" applyBorder="1" applyAlignment="1">
      <alignment horizontal="center"/>
    </xf>
    <xf numFmtId="3" fontId="3" fillId="5" borderId="33" xfId="0" applyNumberFormat="1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4" fontId="3" fillId="0" borderId="32" xfId="0" applyNumberFormat="1" applyFont="1" applyFill="1" applyBorder="1" applyAlignment="1">
      <alignment horizontal="right"/>
    </xf>
    <xf numFmtId="4" fontId="3" fillId="0" borderId="33" xfId="0" applyNumberFormat="1" applyFont="1" applyFill="1" applyBorder="1" applyAlignment="1">
      <alignment horizontal="right"/>
    </xf>
    <xf numFmtId="4" fontId="3" fillId="0" borderId="34" xfId="0" applyNumberFormat="1" applyFont="1" applyFill="1" applyBorder="1" applyAlignment="1">
      <alignment horizontal="right"/>
    </xf>
    <xf numFmtId="4" fontId="3" fillId="0" borderId="35" xfId="0" applyNumberFormat="1" applyFont="1" applyFill="1" applyBorder="1" applyAlignment="1">
      <alignment horizontal="right"/>
    </xf>
    <xf numFmtId="4" fontId="3" fillId="0" borderId="36" xfId="0" applyNumberFormat="1" applyFont="1" applyFill="1" applyBorder="1" applyAlignment="1">
      <alignment horizontal="right"/>
    </xf>
    <xf numFmtId="2" fontId="3" fillId="0" borderId="32" xfId="0" applyNumberFormat="1" applyFont="1" applyFill="1" applyBorder="1" applyAlignment="1">
      <alignment horizontal="right"/>
    </xf>
    <xf numFmtId="2" fontId="3" fillId="0" borderId="33" xfId="0" applyNumberFormat="1" applyFont="1" applyFill="1" applyBorder="1" applyAlignment="1">
      <alignment horizontal="right"/>
    </xf>
    <xf numFmtId="2" fontId="3" fillId="0" borderId="34" xfId="0" applyNumberFormat="1" applyFont="1" applyFill="1" applyBorder="1" applyAlignment="1">
      <alignment horizontal="right"/>
    </xf>
    <xf numFmtId="2" fontId="3" fillId="0" borderId="35" xfId="0" applyNumberFormat="1" applyFont="1" applyFill="1" applyBorder="1" applyAlignment="1">
      <alignment horizontal="right"/>
    </xf>
    <xf numFmtId="2" fontId="3" fillId="0" borderId="36" xfId="0" applyNumberFormat="1" applyFont="1" applyFill="1" applyBorder="1" applyAlignment="1">
      <alignment horizontal="right"/>
    </xf>
    <xf numFmtId="0" fontId="3" fillId="0" borderId="3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164" fontId="3" fillId="0" borderId="25" xfId="0" applyNumberFormat="1" applyFont="1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/>
    </xf>
    <xf numFmtId="165" fontId="3" fillId="0" borderId="2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" fontId="3" fillId="0" borderId="32" xfId="0" applyNumberFormat="1" applyFont="1" applyFill="1" applyBorder="1" applyAlignment="1">
      <alignment horizontal="center"/>
    </xf>
    <xf numFmtId="4" fontId="3" fillId="0" borderId="33" xfId="0" applyNumberFormat="1" applyFont="1" applyFill="1" applyBorder="1" applyAlignment="1">
      <alignment horizontal="center"/>
    </xf>
    <xf numFmtId="4" fontId="3" fillId="0" borderId="34" xfId="0" applyNumberFormat="1" applyFont="1" applyFill="1" applyBorder="1" applyAlignment="1">
      <alignment horizontal="center"/>
    </xf>
    <xf numFmtId="4" fontId="3" fillId="0" borderId="35" xfId="0" applyNumberFormat="1" applyFont="1" applyFill="1" applyBorder="1" applyAlignment="1">
      <alignment horizontal="center"/>
    </xf>
    <xf numFmtId="4" fontId="3" fillId="0" borderId="36" xfId="0" applyNumberFormat="1" applyFont="1" applyFill="1" applyBorder="1" applyAlignment="1">
      <alignment horizontal="center"/>
    </xf>
    <xf numFmtId="3" fontId="3" fillId="0" borderId="3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 vertical="center" textRotation="180"/>
    </xf>
    <xf numFmtId="166" fontId="3" fillId="0" borderId="21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167" fontId="3" fillId="0" borderId="23" xfId="0" applyNumberFormat="1" applyFont="1" applyFill="1" applyBorder="1" applyAlignment="1">
      <alignment horizontal="center"/>
    </xf>
    <xf numFmtId="167" fontId="3" fillId="0" borderId="24" xfId="0" applyNumberFormat="1" applyFont="1" applyFill="1" applyBorder="1" applyAlignment="1">
      <alignment horizontal="center"/>
    </xf>
    <xf numFmtId="167" fontId="3" fillId="0" borderId="25" xfId="0" applyNumberFormat="1" applyFont="1" applyFill="1" applyBorder="1" applyAlignment="1">
      <alignment horizontal="center"/>
    </xf>
    <xf numFmtId="167" fontId="3" fillId="0" borderId="21" xfId="0" applyNumberFormat="1" applyFont="1" applyFill="1" applyBorder="1" applyAlignment="1">
      <alignment horizontal="center"/>
    </xf>
    <xf numFmtId="167" fontId="3" fillId="0" borderId="22" xfId="0" applyNumberFormat="1" applyFont="1" applyFill="1" applyBorder="1" applyAlignment="1">
      <alignment horizontal="center"/>
    </xf>
    <xf numFmtId="168" fontId="3" fillId="0" borderId="32" xfId="0" applyNumberFormat="1" applyFont="1" applyFill="1" applyBorder="1" applyAlignment="1">
      <alignment horizontal="center"/>
    </xf>
    <xf numFmtId="168" fontId="3" fillId="0" borderId="33" xfId="0" applyNumberFormat="1" applyFont="1" applyFill="1" applyBorder="1" applyAlignment="1">
      <alignment horizontal="center"/>
    </xf>
    <xf numFmtId="165" fontId="3" fillId="0" borderId="34" xfId="0" applyNumberFormat="1" applyFont="1" applyFill="1" applyBorder="1" applyAlignment="1">
      <alignment horizontal="center"/>
    </xf>
    <xf numFmtId="165" fontId="3" fillId="0" borderId="35" xfId="0" applyNumberFormat="1" applyFont="1" applyFill="1" applyBorder="1" applyAlignment="1">
      <alignment horizontal="center"/>
    </xf>
    <xf numFmtId="165" fontId="3" fillId="0" borderId="36" xfId="0" applyNumberFormat="1" applyFont="1" applyFill="1" applyBorder="1" applyAlignment="1">
      <alignment horizontal="center"/>
    </xf>
    <xf numFmtId="165" fontId="3" fillId="0" borderId="32" xfId="0" applyNumberFormat="1" applyFont="1" applyFill="1" applyBorder="1" applyAlignment="1">
      <alignment horizontal="center"/>
    </xf>
    <xf numFmtId="165" fontId="3" fillId="0" borderId="3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0" fillId="0" borderId="0" xfId="0" applyFont="1" applyFill="1"/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3" fillId="0" borderId="45" xfId="0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right"/>
    </xf>
    <xf numFmtId="4" fontId="3" fillId="0" borderId="7" xfId="0" applyNumberFormat="1" applyFont="1" applyFill="1" applyBorder="1" applyAlignment="1">
      <alignment horizontal="right"/>
    </xf>
    <xf numFmtId="4" fontId="3" fillId="0" borderId="41" xfId="0" applyNumberFormat="1" applyFont="1" applyFill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3" fillId="0" borderId="42" xfId="0" applyNumberFormat="1" applyFont="1" applyFill="1" applyBorder="1" applyAlignment="1">
      <alignment horizontal="right"/>
    </xf>
    <xf numFmtId="0" fontId="3" fillId="0" borderId="32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46" xfId="0" applyFont="1" applyFill="1" applyBorder="1" applyAlignment="1">
      <alignment horizontal="center"/>
    </xf>
    <xf numFmtId="3" fontId="3" fillId="2" borderId="47" xfId="0" applyNumberFormat="1" applyFont="1" applyFill="1" applyBorder="1" applyAlignment="1">
      <alignment horizontal="center"/>
    </xf>
    <xf numFmtId="3" fontId="3" fillId="6" borderId="48" xfId="0" applyNumberFormat="1" applyFont="1" applyFill="1" applyBorder="1" applyAlignment="1">
      <alignment horizontal="center"/>
    </xf>
    <xf numFmtId="3" fontId="3" fillId="3" borderId="50" xfId="0" applyNumberFormat="1" applyFont="1" applyFill="1" applyBorder="1" applyAlignment="1">
      <alignment horizontal="center"/>
    </xf>
    <xf numFmtId="3" fontId="3" fillId="4" borderId="50" xfId="0" applyNumberFormat="1" applyFont="1" applyFill="1" applyBorder="1" applyAlignment="1">
      <alignment horizontal="center"/>
    </xf>
    <xf numFmtId="3" fontId="3" fillId="5" borderId="48" xfId="0" applyNumberFormat="1" applyFont="1" applyFill="1" applyBorder="1" applyAlignment="1">
      <alignment horizontal="center"/>
    </xf>
    <xf numFmtId="3" fontId="3" fillId="5" borderId="49" xfId="0" applyNumberFormat="1" applyFont="1" applyFill="1" applyBorder="1" applyAlignment="1">
      <alignment horizontal="center"/>
    </xf>
    <xf numFmtId="3" fontId="3" fillId="3" borderId="9" xfId="0" applyNumberFormat="1" applyFont="1" applyFill="1" applyBorder="1" applyAlignment="1">
      <alignment horizontal="center"/>
    </xf>
    <xf numFmtId="3" fontId="3" fillId="3" borderId="15" xfId="0" applyNumberFormat="1" applyFont="1" applyFill="1" applyBorder="1" applyAlignment="1">
      <alignment horizontal="center"/>
    </xf>
    <xf numFmtId="3" fontId="3" fillId="3" borderId="47" xfId="0" applyNumberFormat="1" applyFont="1" applyFill="1" applyBorder="1" applyAlignment="1">
      <alignment horizontal="center"/>
    </xf>
    <xf numFmtId="3" fontId="3" fillId="4" borderId="48" xfId="0" applyNumberFormat="1" applyFont="1" applyFill="1" applyBorder="1" applyAlignment="1">
      <alignment horizontal="center"/>
    </xf>
    <xf numFmtId="3" fontId="3" fillId="3" borderId="21" xfId="0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0" borderId="34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3" fontId="4" fillId="6" borderId="12" xfId="0" applyNumberFormat="1" applyFont="1" applyFill="1" applyBorder="1" applyAlignment="1">
      <alignment horizontal="center"/>
    </xf>
    <xf numFmtId="3" fontId="4" fillId="6" borderId="18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/>
    </xf>
    <xf numFmtId="3" fontId="3" fillId="6" borderId="9" xfId="0" applyNumberFormat="1" applyFont="1" applyFill="1" applyBorder="1" applyAlignment="1">
      <alignment horizontal="center"/>
    </xf>
    <xf numFmtId="3" fontId="3" fillId="6" borderId="11" xfId="0" applyNumberFormat="1" applyFont="1" applyFill="1" applyBorder="1" applyAlignment="1">
      <alignment horizontal="center"/>
    </xf>
    <xf numFmtId="3" fontId="3" fillId="6" borderId="13" xfId="0" applyNumberFormat="1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3" fontId="3" fillId="6" borderId="15" xfId="0" applyNumberFormat="1" applyFont="1" applyFill="1" applyBorder="1" applyAlignment="1">
      <alignment horizontal="center"/>
    </xf>
    <xf numFmtId="3" fontId="3" fillId="6" borderId="17" xfId="0" applyNumberFormat="1" applyFont="1" applyFill="1" applyBorder="1" applyAlignment="1">
      <alignment horizontal="center"/>
    </xf>
    <xf numFmtId="3" fontId="3" fillId="6" borderId="19" xfId="0" applyNumberFormat="1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3" fontId="3" fillId="6" borderId="21" xfId="0" applyNumberFormat="1" applyFont="1" applyFill="1" applyBorder="1" applyAlignment="1">
      <alignment horizontal="center"/>
    </xf>
    <xf numFmtId="3" fontId="3" fillId="6" borderId="23" xfId="0" applyNumberFormat="1" applyFont="1" applyFill="1" applyBorder="1" applyAlignment="1">
      <alignment horizontal="center"/>
    </xf>
    <xf numFmtId="3" fontId="3" fillId="6" borderId="24" xfId="0" applyNumberFormat="1" applyFont="1" applyFill="1" applyBorder="1" applyAlignment="1">
      <alignment horizontal="center"/>
    </xf>
    <xf numFmtId="3" fontId="3" fillId="6" borderId="25" xfId="0" applyNumberFormat="1" applyFont="1" applyFill="1" applyBorder="1" applyAlignment="1">
      <alignment horizontal="center"/>
    </xf>
    <xf numFmtId="0" fontId="2" fillId="6" borderId="0" xfId="0" applyFont="1" applyFill="1" applyAlignment="1">
      <alignment horizontal="center" vertical="center" textRotation="180"/>
    </xf>
    <xf numFmtId="3" fontId="3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 vertical="center" textRotation="180"/>
    </xf>
    <xf numFmtId="0" fontId="3" fillId="6" borderId="29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5" fillId="6" borderId="21" xfId="0" applyFont="1" applyFill="1" applyBorder="1"/>
    <xf numFmtId="0" fontId="5" fillId="6" borderId="24" xfId="0" applyFont="1" applyFill="1" applyBorder="1"/>
    <xf numFmtId="0" fontId="4" fillId="6" borderId="25" xfId="0" applyFont="1" applyFill="1" applyBorder="1" applyAlignment="1">
      <alignment horizontal="center"/>
    </xf>
    <xf numFmtId="0" fontId="5" fillId="6" borderId="22" xfId="0" applyFont="1" applyFill="1" applyBorder="1"/>
    <xf numFmtId="0" fontId="3" fillId="6" borderId="31" xfId="0" applyFont="1" applyFill="1" applyBorder="1" applyAlignment="1">
      <alignment horizontal="center"/>
    </xf>
    <xf numFmtId="3" fontId="3" fillId="6" borderId="32" xfId="0" applyNumberFormat="1" applyFont="1" applyFill="1" applyBorder="1" applyAlignment="1">
      <alignment horizontal="center"/>
    </xf>
    <xf numFmtId="3" fontId="3" fillId="6" borderId="33" xfId="0" applyNumberFormat="1" applyFont="1" applyFill="1" applyBorder="1" applyAlignment="1">
      <alignment horizontal="center"/>
    </xf>
    <xf numFmtId="3" fontId="3" fillId="6" borderId="34" xfId="0" applyNumberFormat="1" applyFont="1" applyFill="1" applyBorder="1" applyAlignment="1">
      <alignment horizontal="center"/>
    </xf>
    <xf numFmtId="3" fontId="3" fillId="6" borderId="35" xfId="0" applyNumberFormat="1" applyFont="1" applyFill="1" applyBorder="1" applyAlignment="1">
      <alignment horizontal="center"/>
    </xf>
    <xf numFmtId="3" fontId="3" fillId="6" borderId="36" xfId="0" applyNumberFormat="1" applyFont="1" applyFill="1" applyBorder="1" applyAlignment="1">
      <alignment horizontal="center"/>
    </xf>
    <xf numFmtId="0" fontId="3" fillId="6" borderId="38" xfId="0" applyFon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/>
    </xf>
    <xf numFmtId="3" fontId="3" fillId="6" borderId="3" xfId="0" applyNumberFormat="1" applyFont="1" applyFill="1" applyBorder="1" applyAlignment="1">
      <alignment horizontal="center"/>
    </xf>
    <xf numFmtId="3" fontId="3" fillId="6" borderId="43" xfId="0" applyNumberFormat="1" applyFont="1" applyFill="1" applyBorder="1" applyAlignment="1">
      <alignment horizontal="center"/>
    </xf>
    <xf numFmtId="3" fontId="3" fillId="6" borderId="2" xfId="0" applyNumberFormat="1" applyFont="1" applyFill="1" applyBorder="1" applyAlignment="1">
      <alignment horizontal="center"/>
    </xf>
    <xf numFmtId="3" fontId="3" fillId="6" borderId="44" xfId="0" applyNumberFormat="1" applyFont="1" applyFill="1" applyBorder="1" applyAlignment="1">
      <alignment horizontal="center"/>
    </xf>
    <xf numFmtId="0" fontId="3" fillId="6" borderId="46" xfId="0" applyFont="1" applyFill="1" applyBorder="1" applyAlignment="1">
      <alignment horizontal="center"/>
    </xf>
    <xf numFmtId="3" fontId="3" fillId="6" borderId="47" xfId="0" applyNumberFormat="1" applyFont="1" applyFill="1" applyBorder="1" applyAlignment="1">
      <alignment horizontal="center"/>
    </xf>
    <xf numFmtId="3" fontId="3" fillId="6" borderId="50" xfId="0" applyNumberFormat="1" applyFont="1" applyFill="1" applyBorder="1" applyAlignment="1">
      <alignment horizontal="center"/>
    </xf>
    <xf numFmtId="3" fontId="3" fillId="6" borderId="49" xfId="0" applyNumberFormat="1" applyFont="1" applyFill="1" applyBorder="1" applyAlignment="1">
      <alignment horizontal="center"/>
    </xf>
    <xf numFmtId="0" fontId="0" fillId="6" borderId="0" xfId="0" applyFill="1" applyBorder="1"/>
    <xf numFmtId="3" fontId="6" fillId="0" borderId="0" xfId="0" applyNumberFormat="1" applyFont="1" applyFill="1" applyBorder="1" applyAlignment="1">
      <alignment horizontal="left" vertical="center"/>
    </xf>
    <xf numFmtId="4" fontId="3" fillId="0" borderId="31" xfId="0" applyNumberFormat="1" applyFont="1" applyFill="1" applyBorder="1" applyAlignment="1">
      <alignment horizontal="right"/>
    </xf>
    <xf numFmtId="4" fontId="3" fillId="0" borderId="39" xfId="0" applyNumberFormat="1" applyFont="1" applyFill="1" applyBorder="1" applyAlignment="1">
      <alignment horizontal="right"/>
    </xf>
    <xf numFmtId="14" fontId="6" fillId="0" borderId="0" xfId="0" applyNumberFormat="1" applyFont="1" applyFill="1" applyBorder="1" applyAlignment="1">
      <alignment horizontal="right" vertical="center"/>
    </xf>
    <xf numFmtId="14" fontId="6" fillId="0" borderId="0" xfId="0" applyNumberFormat="1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top" textRotation="180"/>
    </xf>
    <xf numFmtId="0" fontId="2" fillId="6" borderId="27" xfId="0" applyFont="1" applyFill="1" applyBorder="1" applyAlignment="1">
      <alignment horizontal="center" vertical="center" textRotation="180"/>
    </xf>
    <xf numFmtId="0" fontId="2" fillId="6" borderId="28" xfId="0" applyFont="1" applyFill="1" applyBorder="1" applyAlignment="1">
      <alignment horizontal="center" vertical="center" textRotation="180"/>
    </xf>
    <xf numFmtId="0" fontId="2" fillId="6" borderId="30" xfId="0" applyFont="1" applyFill="1" applyBorder="1" applyAlignment="1">
      <alignment horizontal="center" vertical="center" textRotation="180"/>
    </xf>
    <xf numFmtId="0" fontId="3" fillId="6" borderId="4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169" fontId="3" fillId="0" borderId="31" xfId="0" applyNumberFormat="1" applyFont="1" applyFill="1" applyBorder="1" applyAlignment="1">
      <alignment horizontal="right"/>
    </xf>
    <xf numFmtId="169" fontId="3" fillId="0" borderId="39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3" fontId="3" fillId="0" borderId="31" xfId="0" applyNumberFormat="1" applyFont="1" applyFill="1" applyBorder="1" applyAlignment="1">
      <alignment horizontal="right"/>
    </xf>
    <xf numFmtId="3" fontId="3" fillId="0" borderId="39" xfId="0" applyNumberFormat="1" applyFont="1" applyFill="1" applyBorder="1" applyAlignment="1">
      <alignment horizontal="right"/>
    </xf>
    <xf numFmtId="170" fontId="8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left"/>
    </xf>
    <xf numFmtId="22" fontId="0" fillId="0" borderId="40" xfId="0" applyNumberFormat="1" applyFont="1" applyFill="1" applyBorder="1" applyAlignment="1">
      <alignment horizontal="center"/>
    </xf>
    <xf numFmtId="14" fontId="2" fillId="6" borderId="51" xfId="0" applyNumberFormat="1" applyFont="1" applyFill="1" applyBorder="1" applyAlignment="1">
      <alignment horizontal="center" vertical="top" textRotation="180"/>
    </xf>
    <xf numFmtId="14" fontId="2" fillId="6" borderId="52" xfId="0" applyNumberFormat="1" applyFont="1" applyFill="1" applyBorder="1" applyAlignment="1">
      <alignment horizontal="center" vertical="top" textRotation="180"/>
    </xf>
    <xf numFmtId="14" fontId="2" fillId="6" borderId="45" xfId="0" applyNumberFormat="1" applyFont="1" applyFill="1" applyBorder="1" applyAlignment="1">
      <alignment horizontal="center" vertical="top" textRotation="180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4" fontId="2" fillId="0" borderId="4" xfId="0" applyNumberFormat="1" applyFont="1" applyFill="1" applyBorder="1" applyAlignment="1">
      <alignment horizontal="center" vertical="top" textRotation="180"/>
    </xf>
    <xf numFmtId="0" fontId="2" fillId="0" borderId="27" xfId="0" applyFont="1" applyFill="1" applyBorder="1" applyAlignment="1">
      <alignment horizontal="center" vertical="center" textRotation="180"/>
    </xf>
    <xf numFmtId="0" fontId="2" fillId="0" borderId="28" xfId="0" applyFont="1" applyFill="1" applyBorder="1" applyAlignment="1">
      <alignment horizontal="center" vertical="center" textRotation="180"/>
    </xf>
    <xf numFmtId="0" fontId="2" fillId="0" borderId="30" xfId="0" applyFont="1" applyFill="1" applyBorder="1" applyAlignment="1">
      <alignment horizontal="center" vertical="center" textRotation="18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8"/>
  <sheetViews>
    <sheetView tabSelected="1" topLeftCell="A44" workbookViewId="0">
      <selection activeCell="S54" sqref="S54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103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1969</v>
      </c>
      <c r="D3" s="209"/>
      <c r="E3" s="41"/>
      <c r="F3" s="41"/>
      <c r="G3" s="41"/>
      <c r="H3" s="41"/>
      <c r="I3" s="41"/>
      <c r="J3" s="41"/>
      <c r="K3" s="210"/>
      <c r="L3" s="208"/>
      <c r="M3" s="14"/>
      <c r="N3" s="253"/>
    </row>
    <row r="4" spans="1:14">
      <c r="A4" s="211" t="s">
        <v>16</v>
      </c>
      <c r="B4" s="212"/>
      <c r="C4" s="22">
        <v>24328</v>
      </c>
      <c r="D4" s="213"/>
      <c r="E4" s="45"/>
      <c r="F4" s="45"/>
      <c r="G4" s="45"/>
      <c r="H4" s="45"/>
      <c r="I4" s="45"/>
      <c r="J4" s="45"/>
      <c r="K4" s="214"/>
      <c r="L4" s="212"/>
      <c r="M4" s="22"/>
      <c r="N4" s="253"/>
    </row>
    <row r="5" spans="1:14">
      <c r="A5" s="211" t="s">
        <v>17</v>
      </c>
      <c r="B5" s="212"/>
      <c r="C5" s="22">
        <v>3560</v>
      </c>
      <c r="D5" s="213"/>
      <c r="E5" s="45"/>
      <c r="F5" s="45"/>
      <c r="G5" s="45"/>
      <c r="H5" s="45"/>
      <c r="I5" s="45"/>
      <c r="J5" s="45"/>
      <c r="K5" s="214"/>
      <c r="L5" s="212"/>
      <c r="M5" s="22"/>
      <c r="N5" s="253"/>
    </row>
    <row r="6" spans="1:14">
      <c r="A6" s="211" t="s">
        <v>18</v>
      </c>
      <c r="B6" s="212"/>
      <c r="C6" s="22">
        <v>3783</v>
      </c>
      <c r="D6" s="213"/>
      <c r="E6" s="45"/>
      <c r="F6" s="45"/>
      <c r="G6" s="45"/>
      <c r="H6" s="45"/>
      <c r="I6" s="45"/>
      <c r="J6" s="45"/>
      <c r="K6" s="214"/>
      <c r="L6" s="212"/>
      <c r="M6" s="22"/>
      <c r="N6" s="253"/>
    </row>
    <row r="7" spans="1:14">
      <c r="A7" s="211" t="s">
        <v>19</v>
      </c>
      <c r="B7" s="212"/>
      <c r="C7" s="22">
        <v>3259</v>
      </c>
      <c r="D7" s="213"/>
      <c r="E7" s="45"/>
      <c r="F7" s="45"/>
      <c r="G7" s="45"/>
      <c r="H7" s="45"/>
      <c r="I7" s="45"/>
      <c r="J7" s="45"/>
      <c r="K7" s="214"/>
      <c r="L7" s="212"/>
      <c r="M7" s="22"/>
      <c r="N7" s="253"/>
    </row>
    <row r="8" spans="1:14" ht="15.75" thickBot="1">
      <c r="A8" s="215" t="s">
        <v>20</v>
      </c>
      <c r="B8" s="216"/>
      <c r="C8" s="30">
        <v>8759</v>
      </c>
      <c r="D8" s="217"/>
      <c r="E8" s="218"/>
      <c r="F8" s="218"/>
      <c r="G8" s="218"/>
      <c r="H8" s="218"/>
      <c r="I8" s="218"/>
      <c r="J8" s="218"/>
      <c r="K8" s="219"/>
      <c r="L8" s="216"/>
      <c r="M8" s="30"/>
      <c r="N8" s="220"/>
    </row>
    <row r="9" spans="1:14" s="39" customFormat="1" ht="15.75" thickBot="1">
      <c r="A9" s="20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2"/>
    </row>
    <row r="10" spans="1:14">
      <c r="A10" s="207" t="s">
        <v>21</v>
      </c>
      <c r="B10" s="208"/>
      <c r="C10" s="41"/>
      <c r="D10" s="41"/>
      <c r="E10" s="41"/>
      <c r="F10" s="41"/>
      <c r="G10" s="41"/>
      <c r="H10" s="41"/>
      <c r="I10" s="41"/>
      <c r="J10" s="41">
        <v>2223</v>
      </c>
      <c r="K10" s="14"/>
      <c r="L10" s="209"/>
      <c r="M10" s="14"/>
      <c r="N10" s="254" t="s">
        <v>22</v>
      </c>
    </row>
    <row r="11" spans="1:14">
      <c r="A11" s="211" t="s">
        <v>23</v>
      </c>
      <c r="B11" s="212"/>
      <c r="C11" s="45"/>
      <c r="D11" s="45"/>
      <c r="E11" s="45"/>
      <c r="F11" s="45"/>
      <c r="G11" s="45"/>
      <c r="H11" s="45">
        <v>1714</v>
      </c>
      <c r="I11" s="45"/>
      <c r="J11" s="45"/>
      <c r="K11" s="22"/>
      <c r="L11" s="213"/>
      <c r="M11" s="22"/>
      <c r="N11" s="255"/>
    </row>
    <row r="12" spans="1:14">
      <c r="A12" s="211" t="s">
        <v>24</v>
      </c>
      <c r="B12" s="212"/>
      <c r="C12" s="45"/>
      <c r="D12" s="45"/>
      <c r="E12" s="45"/>
      <c r="F12" s="45"/>
      <c r="G12" s="45"/>
      <c r="H12" s="45"/>
      <c r="I12" s="45"/>
      <c r="J12" s="45">
        <v>2022</v>
      </c>
      <c r="K12" s="22"/>
      <c r="L12" s="213"/>
      <c r="M12" s="22"/>
      <c r="N12" s="255"/>
    </row>
    <row r="13" spans="1:14">
      <c r="A13" s="211" t="s">
        <v>25</v>
      </c>
      <c r="B13" s="212"/>
      <c r="C13" s="45"/>
      <c r="D13" s="45"/>
      <c r="E13" s="45"/>
      <c r="F13" s="45">
        <v>386</v>
      </c>
      <c r="G13" s="45"/>
      <c r="H13" s="45"/>
      <c r="I13" s="45"/>
      <c r="J13" s="45"/>
      <c r="K13" s="22"/>
      <c r="L13" s="213"/>
      <c r="M13" s="22"/>
      <c r="N13" s="255"/>
    </row>
    <row r="14" spans="1:14">
      <c r="A14" s="211" t="s">
        <v>26</v>
      </c>
      <c r="B14" s="212"/>
      <c r="C14" s="45"/>
      <c r="D14" s="45"/>
      <c r="E14" s="45"/>
      <c r="F14" s="45">
        <v>282</v>
      </c>
      <c r="G14" s="45"/>
      <c r="H14" s="45"/>
      <c r="I14" s="45"/>
      <c r="J14" s="45"/>
      <c r="K14" s="22"/>
      <c r="L14" s="213"/>
      <c r="M14" s="22"/>
      <c r="N14" s="255"/>
    </row>
    <row r="15" spans="1:14">
      <c r="A15" s="211" t="s">
        <v>27</v>
      </c>
      <c r="B15" s="212"/>
      <c r="C15" s="45"/>
      <c r="D15" s="45"/>
      <c r="E15" s="45"/>
      <c r="F15" s="202"/>
      <c r="G15" s="45"/>
      <c r="H15" s="45"/>
      <c r="I15" s="45">
        <v>1165</v>
      </c>
      <c r="J15" s="45"/>
      <c r="K15" s="22"/>
      <c r="L15" s="213"/>
      <c r="M15" s="22"/>
      <c r="N15" s="255"/>
    </row>
    <row r="16" spans="1:14">
      <c r="A16" s="211" t="s">
        <v>28</v>
      </c>
      <c r="B16" s="212"/>
      <c r="C16" s="45"/>
      <c r="D16" s="45">
        <v>150</v>
      </c>
      <c r="E16" s="45"/>
      <c r="F16" s="45"/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29</v>
      </c>
      <c r="B17" s="212"/>
      <c r="C17" s="45"/>
      <c r="D17" s="45">
        <v>109</v>
      </c>
      <c r="E17" s="45"/>
      <c r="F17" s="45"/>
      <c r="G17" s="45"/>
      <c r="H17" s="45"/>
      <c r="I17" s="45"/>
      <c r="J17" s="45"/>
      <c r="K17" s="22"/>
      <c r="L17" s="213"/>
      <c r="M17" s="22"/>
      <c r="N17" s="255"/>
    </row>
    <row r="18" spans="1:14">
      <c r="A18" s="211" t="s">
        <v>30</v>
      </c>
      <c r="B18" s="212"/>
      <c r="C18" s="45"/>
      <c r="D18" s="45">
        <v>225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31</v>
      </c>
      <c r="B19" s="212"/>
      <c r="C19" s="45"/>
      <c r="D19" s="45">
        <v>146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32</v>
      </c>
      <c r="B20" s="212"/>
      <c r="C20" s="45"/>
      <c r="D20" s="45">
        <v>183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33</v>
      </c>
      <c r="B21" s="212"/>
      <c r="C21" s="45"/>
      <c r="D21" s="45">
        <v>397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34</v>
      </c>
      <c r="B22" s="212"/>
      <c r="C22" s="45"/>
      <c r="D22" s="45">
        <v>0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35</v>
      </c>
      <c r="B23" s="212"/>
      <c r="C23" s="45"/>
      <c r="D23" s="45">
        <v>120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36</v>
      </c>
      <c r="B24" s="212"/>
      <c r="C24" s="45"/>
      <c r="D24" s="45">
        <v>161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 ht="15.75" thickBot="1">
      <c r="A25" s="223" t="s">
        <v>37</v>
      </c>
      <c r="B25" s="216"/>
      <c r="C25" s="218"/>
      <c r="D25" s="218">
        <v>207</v>
      </c>
      <c r="E25" s="218"/>
      <c r="F25" s="218"/>
      <c r="G25" s="218"/>
      <c r="H25" s="218"/>
      <c r="I25" s="218"/>
      <c r="J25" s="218"/>
      <c r="K25" s="30"/>
      <c r="L25" s="217"/>
      <c r="M25" s="30"/>
      <c r="N25" s="256"/>
    </row>
    <row r="26" spans="1:14" ht="15.75" thickBot="1">
      <c r="A26" s="224"/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2"/>
    </row>
    <row r="27" spans="1:14">
      <c r="A27" s="207" t="s">
        <v>39</v>
      </c>
      <c r="B27" s="208"/>
      <c r="C27" s="41"/>
      <c r="D27" s="41"/>
      <c r="E27" s="41"/>
      <c r="F27" s="41"/>
      <c r="G27" s="41">
        <v>909</v>
      </c>
      <c r="H27" s="201"/>
      <c r="I27" s="41"/>
      <c r="J27" s="41"/>
      <c r="K27" s="210"/>
      <c r="L27" s="208"/>
      <c r="M27" s="14"/>
      <c r="N27" s="254" t="s">
        <v>40</v>
      </c>
    </row>
    <row r="28" spans="1:14">
      <c r="A28" s="211" t="s">
        <v>41</v>
      </c>
      <c r="B28" s="212"/>
      <c r="C28" s="45"/>
      <c r="D28" s="45"/>
      <c r="E28" s="45">
        <v>103</v>
      </c>
      <c r="F28" s="45"/>
      <c r="G28" s="45"/>
      <c r="H28" s="45"/>
      <c r="I28" s="45"/>
      <c r="J28" s="45"/>
      <c r="K28" s="214"/>
      <c r="L28" s="212"/>
      <c r="M28" s="22"/>
      <c r="N28" s="255"/>
    </row>
    <row r="29" spans="1:14">
      <c r="A29" s="211" t="s">
        <v>42</v>
      </c>
      <c r="B29" s="212"/>
      <c r="C29" s="45"/>
      <c r="D29" s="45"/>
      <c r="E29" s="45">
        <v>300</v>
      </c>
      <c r="F29" s="45"/>
      <c r="G29" s="45"/>
      <c r="H29" s="45"/>
      <c r="I29" s="45"/>
      <c r="J29" s="45"/>
      <c r="K29" s="214"/>
      <c r="L29" s="212"/>
      <c r="M29" s="22"/>
      <c r="N29" s="255"/>
    </row>
    <row r="30" spans="1:14">
      <c r="A30" s="211" t="s">
        <v>43</v>
      </c>
      <c r="B30" s="212"/>
      <c r="C30" s="45"/>
      <c r="D30" s="45"/>
      <c r="E30" s="45">
        <v>298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44</v>
      </c>
      <c r="B31" s="212"/>
      <c r="C31" s="45"/>
      <c r="D31" s="45"/>
      <c r="E31" s="45"/>
      <c r="F31" s="45"/>
      <c r="G31" s="45"/>
      <c r="H31" s="45"/>
      <c r="I31" s="45">
        <v>634</v>
      </c>
      <c r="J31" s="45"/>
      <c r="K31" s="214"/>
      <c r="L31" s="212"/>
      <c r="M31" s="22"/>
      <c r="N31" s="255"/>
    </row>
    <row r="32" spans="1:14">
      <c r="A32" s="211" t="s">
        <v>45</v>
      </c>
      <c r="B32" s="212"/>
      <c r="C32" s="45"/>
      <c r="D32" s="45">
        <v>132</v>
      </c>
      <c r="E32" s="45"/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46</v>
      </c>
      <c r="B33" s="212"/>
      <c r="C33" s="45"/>
      <c r="D33" s="45">
        <v>230</v>
      </c>
      <c r="E33" s="45"/>
      <c r="F33" s="45"/>
      <c r="G33" s="45"/>
      <c r="H33" s="45"/>
      <c r="I33" s="45"/>
      <c r="J33" s="45"/>
      <c r="K33" s="214"/>
      <c r="L33" s="212"/>
      <c r="M33" s="22"/>
      <c r="N33" s="255"/>
    </row>
    <row r="34" spans="1:14">
      <c r="A34" s="211" t="s">
        <v>47</v>
      </c>
      <c r="B34" s="212"/>
      <c r="C34" s="45"/>
      <c r="D34" s="45"/>
      <c r="E34" s="45"/>
      <c r="F34" s="45"/>
      <c r="G34" s="45">
        <v>751</v>
      </c>
      <c r="H34" s="202"/>
      <c r="I34" s="45"/>
      <c r="J34" s="45"/>
      <c r="K34" s="214"/>
      <c r="L34" s="212"/>
      <c r="M34" s="22"/>
      <c r="N34" s="255"/>
    </row>
    <row r="35" spans="1:14" s="39" customFormat="1">
      <c r="A35" s="211" t="s">
        <v>48</v>
      </c>
      <c r="B35" s="212"/>
      <c r="C35" s="45"/>
      <c r="D35" s="45">
        <v>355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49</v>
      </c>
      <c r="B36" s="212"/>
      <c r="C36" s="45"/>
      <c r="D36" s="45"/>
      <c r="E36" s="45"/>
      <c r="F36" s="45"/>
      <c r="G36" s="45"/>
      <c r="H36" s="45"/>
      <c r="I36" s="45">
        <v>1133</v>
      </c>
      <c r="J36" s="45"/>
      <c r="K36" s="214"/>
      <c r="L36" s="212"/>
      <c r="M36" s="22"/>
      <c r="N36" s="255"/>
    </row>
    <row r="37" spans="1:14">
      <c r="A37" s="211" t="s">
        <v>38</v>
      </c>
      <c r="B37" s="212"/>
      <c r="C37" s="45"/>
      <c r="D37" s="45">
        <v>589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 ht="15.75" thickBot="1">
      <c r="A38" s="223" t="s">
        <v>50</v>
      </c>
      <c r="B38" s="225"/>
      <c r="C38" s="226"/>
      <c r="D38" s="226"/>
      <c r="E38" s="226"/>
      <c r="F38" s="226"/>
      <c r="G38" s="226"/>
      <c r="H38" s="226"/>
      <c r="I38" s="226"/>
      <c r="J38" s="226"/>
      <c r="K38" s="227">
        <v>4208</v>
      </c>
      <c r="L38" s="216"/>
      <c r="M38" s="228"/>
      <c r="N38" s="256"/>
    </row>
    <row r="39" spans="1:14" s="66" customFormat="1" ht="15.75" thickBot="1">
      <c r="A39" s="25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</row>
    <row r="40" spans="1:14" ht="15.75" thickBot="1">
      <c r="A40" s="229" t="s">
        <v>51</v>
      </c>
      <c r="B40" s="230"/>
      <c r="C40" s="231"/>
      <c r="D40" s="232"/>
      <c r="E40" s="233"/>
      <c r="F40" s="233"/>
      <c r="G40" s="233"/>
      <c r="H40" s="233"/>
      <c r="I40" s="233"/>
      <c r="J40" s="233"/>
      <c r="K40" s="234"/>
      <c r="L40" s="230"/>
      <c r="M40" s="231"/>
      <c r="N40" s="222"/>
    </row>
    <row r="41" spans="1:14" s="39" customFormat="1" ht="15.75" thickBo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8"/>
    </row>
    <row r="42" spans="1:14" ht="15.75" thickBot="1">
      <c r="A42" s="76" t="s">
        <v>52</v>
      </c>
      <c r="B42" s="77">
        <f t="shared" ref="B42:M42" si="0">SUM(B3:B40)</f>
        <v>0</v>
      </c>
      <c r="C42" s="78">
        <f t="shared" si="0"/>
        <v>45658</v>
      </c>
      <c r="D42" s="79">
        <f t="shared" si="0"/>
        <v>3004</v>
      </c>
      <c r="E42" s="80">
        <f t="shared" si="0"/>
        <v>701</v>
      </c>
      <c r="F42" s="80">
        <f t="shared" si="0"/>
        <v>668</v>
      </c>
      <c r="G42" s="80">
        <f t="shared" si="0"/>
        <v>1660</v>
      </c>
      <c r="H42" s="80">
        <f t="shared" si="0"/>
        <v>1714</v>
      </c>
      <c r="I42" s="80">
        <f t="shared" si="0"/>
        <v>2932</v>
      </c>
      <c r="J42" s="80">
        <f t="shared" si="0"/>
        <v>4245</v>
      </c>
      <c r="K42" s="81">
        <f t="shared" si="0"/>
        <v>4208</v>
      </c>
      <c r="L42" s="77">
        <f t="shared" si="0"/>
        <v>0</v>
      </c>
      <c r="M42" s="78">
        <f t="shared" si="0"/>
        <v>0</v>
      </c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  <c r="N43" s="38"/>
    </row>
    <row r="44" spans="1:14" ht="15.75" thickBot="1">
      <c r="A44" s="76" t="s">
        <v>53</v>
      </c>
      <c r="B44" s="82">
        <f t="shared" ref="B44:M44" si="1">SUM(B3:B40)</f>
        <v>0</v>
      </c>
      <c r="C44" s="83">
        <f t="shared" si="1"/>
        <v>45658</v>
      </c>
      <c r="D44" s="84">
        <f t="shared" si="1"/>
        <v>3004</v>
      </c>
      <c r="E44" s="85">
        <f t="shared" si="1"/>
        <v>701</v>
      </c>
      <c r="F44" s="85">
        <f t="shared" si="1"/>
        <v>668</v>
      </c>
      <c r="G44" s="85">
        <f t="shared" si="1"/>
        <v>1660</v>
      </c>
      <c r="H44" s="85">
        <f t="shared" si="1"/>
        <v>1714</v>
      </c>
      <c r="I44" s="85">
        <f t="shared" si="1"/>
        <v>2932</v>
      </c>
      <c r="J44" s="85">
        <f t="shared" si="1"/>
        <v>4245</v>
      </c>
      <c r="K44" s="86">
        <f t="shared" si="1"/>
        <v>4208</v>
      </c>
      <c r="L44" s="82">
        <f t="shared" si="1"/>
        <v>0</v>
      </c>
      <c r="M44" s="83">
        <f t="shared" si="1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8"/>
    </row>
    <row r="46" spans="1:14">
      <c r="A46" s="87" t="s">
        <v>54</v>
      </c>
      <c r="B46" s="88" t="s">
        <v>55</v>
      </c>
      <c r="C46" s="89" t="s">
        <v>56</v>
      </c>
      <c r="D46" s="90" t="s">
        <v>57</v>
      </c>
      <c r="E46" s="91" t="s">
        <v>57</v>
      </c>
      <c r="F46" s="91" t="s">
        <v>57</v>
      </c>
      <c r="G46" s="91" t="s">
        <v>58</v>
      </c>
      <c r="H46" s="91" t="s">
        <v>58</v>
      </c>
      <c r="I46" s="91" t="s">
        <v>58</v>
      </c>
      <c r="J46" s="92" t="s">
        <v>58</v>
      </c>
      <c r="K46" s="93" t="s">
        <v>58</v>
      </c>
      <c r="L46" s="12" t="s">
        <v>58</v>
      </c>
      <c r="M46" s="94" t="s">
        <v>59</v>
      </c>
      <c r="N46" s="35"/>
    </row>
    <row r="47" spans="1:14" ht="15.75" thickBot="1">
      <c r="A47" s="50" t="s">
        <v>14</v>
      </c>
      <c r="B47" s="95">
        <v>0</v>
      </c>
      <c r="C47" s="96">
        <v>10.5</v>
      </c>
      <c r="D47" s="97">
        <v>10.199999999999999</v>
      </c>
      <c r="E47" s="98">
        <v>10.199999999999999</v>
      </c>
      <c r="F47" s="98">
        <v>10.199999999999999</v>
      </c>
      <c r="G47" s="98">
        <v>10.3</v>
      </c>
      <c r="H47" s="98">
        <v>10.5</v>
      </c>
      <c r="I47" s="99">
        <v>10.4</v>
      </c>
      <c r="J47" s="99">
        <v>10.6</v>
      </c>
      <c r="K47" s="99">
        <v>10.4</v>
      </c>
      <c r="L47" s="100">
        <v>0</v>
      </c>
      <c r="M47" s="101">
        <v>0</v>
      </c>
      <c r="N47" s="35"/>
    </row>
    <row r="48" spans="1:14" ht="15.75" thickBot="1">
      <c r="A48" s="102"/>
      <c r="B48" s="103"/>
      <c r="C48" s="103"/>
      <c r="D48" s="103"/>
      <c r="E48" s="103"/>
      <c r="F48" s="103"/>
      <c r="G48" s="103"/>
      <c r="H48" s="103"/>
      <c r="I48" s="102"/>
      <c r="J48" s="102"/>
      <c r="K48" s="102"/>
      <c r="L48" s="102"/>
      <c r="M48" s="102"/>
      <c r="N48" s="35"/>
    </row>
    <row r="49" spans="1:14" ht="15.75" thickBot="1">
      <c r="A49" s="67" t="s">
        <v>60</v>
      </c>
      <c r="B49" s="104">
        <f t="shared" ref="B49:M49" si="2">(B42*B47)</f>
        <v>0</v>
      </c>
      <c r="C49" s="105">
        <f t="shared" si="2"/>
        <v>479409</v>
      </c>
      <c r="D49" s="106">
        <f t="shared" si="2"/>
        <v>30640.799999999999</v>
      </c>
      <c r="E49" s="107">
        <f t="shared" si="2"/>
        <v>7150.2</v>
      </c>
      <c r="F49" s="107">
        <f t="shared" si="2"/>
        <v>6813.5999999999995</v>
      </c>
      <c r="G49" s="107">
        <f t="shared" si="2"/>
        <v>17098</v>
      </c>
      <c r="H49" s="107">
        <f t="shared" si="2"/>
        <v>17997</v>
      </c>
      <c r="I49" s="107">
        <f t="shared" si="2"/>
        <v>30492.799999999999</v>
      </c>
      <c r="J49" s="107">
        <f t="shared" si="2"/>
        <v>44997</v>
      </c>
      <c r="K49" s="108">
        <f t="shared" si="2"/>
        <v>43763.200000000004</v>
      </c>
      <c r="L49" s="104">
        <f t="shared" si="2"/>
        <v>0</v>
      </c>
      <c r="M49" s="109">
        <f t="shared" si="2"/>
        <v>0</v>
      </c>
      <c r="N49" s="110" t="s">
        <v>61</v>
      </c>
    </row>
    <row r="50" spans="1:14" ht="15.75" thickBot="1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35"/>
    </row>
    <row r="51" spans="1:14">
      <c r="A51" s="87" t="s">
        <v>62</v>
      </c>
      <c r="B51" s="88"/>
      <c r="C51" s="89"/>
      <c r="D51" s="90" t="s">
        <v>63</v>
      </c>
      <c r="E51" s="91" t="s">
        <v>63</v>
      </c>
      <c r="F51" s="91" t="s">
        <v>63</v>
      </c>
      <c r="G51" s="91" t="s">
        <v>63</v>
      </c>
      <c r="H51" s="91" t="s">
        <v>64</v>
      </c>
      <c r="I51" s="92" t="s">
        <v>64</v>
      </c>
      <c r="J51" s="91" t="s">
        <v>64</v>
      </c>
      <c r="K51" s="111" t="s">
        <v>64</v>
      </c>
      <c r="L51" s="112" t="s">
        <v>64</v>
      </c>
      <c r="M51" s="94" t="s">
        <v>64</v>
      </c>
      <c r="N51" s="113"/>
    </row>
    <row r="52" spans="1:14" ht="15.75" thickBot="1">
      <c r="A52" s="50" t="s">
        <v>65</v>
      </c>
      <c r="B52" s="114"/>
      <c r="C52" s="115"/>
      <c r="D52" s="116">
        <v>8.6999999999999994E-2</v>
      </c>
      <c r="E52" s="117">
        <v>8.6999999999999994E-2</v>
      </c>
      <c r="F52" s="117">
        <v>8.6999999999999994E-2</v>
      </c>
      <c r="G52" s="117">
        <v>8.6999999999999994E-2</v>
      </c>
      <c r="H52" s="117">
        <v>8.6999999999999994E-2</v>
      </c>
      <c r="I52" s="117">
        <v>8.6999999999999994E-2</v>
      </c>
      <c r="J52" s="117">
        <v>8.6999999999999994E-2</v>
      </c>
      <c r="K52" s="118">
        <v>8.6999999999999994E-2</v>
      </c>
      <c r="L52" s="119">
        <v>0</v>
      </c>
      <c r="M52" s="120">
        <v>0</v>
      </c>
      <c r="N52" s="35"/>
    </row>
    <row r="53" spans="1:14" ht="15.75" thickBot="1">
      <c r="A53" s="102"/>
      <c r="B53" s="102"/>
      <c r="C53" s="102"/>
      <c r="D53" s="102"/>
      <c r="E53" s="103"/>
      <c r="F53" s="103"/>
      <c r="G53" s="103"/>
      <c r="H53" s="102"/>
      <c r="I53" s="102"/>
      <c r="J53" s="102"/>
      <c r="K53" s="102"/>
      <c r="L53" s="102"/>
      <c r="M53" s="102"/>
      <c r="N53" s="113"/>
    </row>
    <row r="54" spans="1:14" ht="15.75" thickBot="1">
      <c r="A54" s="67" t="s">
        <v>66</v>
      </c>
      <c r="B54" s="121"/>
      <c r="C54" s="122"/>
      <c r="D54" s="123">
        <f>(D44*D52)</f>
        <v>261.34799999999996</v>
      </c>
      <c r="E54" s="124">
        <f>(E44*E52)</f>
        <v>60.986999999999995</v>
      </c>
      <c r="F54" s="124">
        <f>(F44*F52)</f>
        <v>58.115999999999993</v>
      </c>
      <c r="G54" s="124">
        <f>(G44*G52)</f>
        <v>144.41999999999999</v>
      </c>
      <c r="H54" s="124">
        <f t="shared" ref="H54" si="3">(H44*H52)</f>
        <v>149.11799999999999</v>
      </c>
      <c r="I54" s="124">
        <f>(I44*I52)</f>
        <v>255.08399999999997</v>
      </c>
      <c r="J54" s="124">
        <f>(J44*J52)</f>
        <v>369.315</v>
      </c>
      <c r="K54" s="125">
        <f>(K44*K52)</f>
        <v>366.09599999999995</v>
      </c>
      <c r="L54" s="126">
        <f>(L44*L52)</f>
        <v>0</v>
      </c>
      <c r="M54" s="127">
        <f>(M44*M52)</f>
        <v>0</v>
      </c>
      <c r="N54" s="35"/>
    </row>
    <row r="55" spans="1:14" ht="15.75" thickBot="1">
      <c r="A55" s="102"/>
      <c r="B55" s="102"/>
      <c r="C55" s="102"/>
      <c r="D55" s="102"/>
      <c r="E55" s="128"/>
      <c r="F55" s="128"/>
      <c r="G55" s="128"/>
      <c r="H55" s="128"/>
      <c r="I55" s="128"/>
      <c r="J55" s="128"/>
      <c r="K55" s="128"/>
      <c r="L55" s="128"/>
      <c r="M55" s="128"/>
      <c r="N55" s="35"/>
    </row>
    <row r="56" spans="1:14" ht="15.75" thickBot="1">
      <c r="A56" s="76" t="s">
        <v>67</v>
      </c>
      <c r="B56" s="247">
        <f>SUM(B42:M42)</f>
        <v>64790</v>
      </c>
      <c r="C56" s="248"/>
      <c r="D56" s="129" t="s">
        <v>68</v>
      </c>
      <c r="E56" s="249">
        <v>45078</v>
      </c>
      <c r="F56" s="249"/>
      <c r="G56" s="249"/>
      <c r="H56" s="249"/>
      <c r="I56" s="250" t="s">
        <v>104</v>
      </c>
      <c r="J56" s="250"/>
      <c r="K56" s="250"/>
      <c r="L56" s="250"/>
      <c r="M56" s="250"/>
      <c r="N56" s="250"/>
    </row>
    <row r="57" spans="1:14" ht="15.75" thickBot="1">
      <c r="A57" s="76" t="s">
        <v>69</v>
      </c>
      <c r="B57" s="247">
        <f>(I81+I82)</f>
        <v>331</v>
      </c>
      <c r="C57" s="248"/>
      <c r="D57" s="129" t="s">
        <v>68</v>
      </c>
      <c r="E57" s="262" t="s">
        <v>70</v>
      </c>
      <c r="F57" s="262"/>
      <c r="G57" s="262"/>
      <c r="H57" s="262"/>
      <c r="I57" s="246">
        <f>(I58+I59)</f>
        <v>64796</v>
      </c>
      <c r="J57" s="246"/>
      <c r="K57" s="246"/>
      <c r="L57" s="246"/>
      <c r="M57" s="246"/>
      <c r="N57" s="246"/>
    </row>
    <row r="58" spans="1:14" ht="15.75" thickBot="1">
      <c r="A58" s="102"/>
      <c r="B58" s="130"/>
      <c r="C58" s="130"/>
      <c r="D58" s="129"/>
      <c r="E58" s="262" t="s">
        <v>71</v>
      </c>
      <c r="F58" s="262"/>
      <c r="G58" s="262"/>
      <c r="H58" s="262"/>
      <c r="I58" s="246">
        <v>64796</v>
      </c>
      <c r="J58" s="246"/>
      <c r="K58" s="246"/>
      <c r="L58" s="246"/>
      <c r="M58" s="246"/>
      <c r="N58" s="246"/>
    </row>
    <row r="59" spans="1:14" ht="15.75" thickBot="1">
      <c r="A59" s="76" t="s">
        <v>72</v>
      </c>
      <c r="B59" s="247">
        <f>(B56-B57)</f>
        <v>64459</v>
      </c>
      <c r="C59" s="248"/>
      <c r="D59" s="129" t="s">
        <v>68</v>
      </c>
      <c r="E59" s="262" t="s">
        <v>73</v>
      </c>
      <c r="F59" s="262"/>
      <c r="G59" s="262"/>
      <c r="H59" s="262"/>
      <c r="I59" s="246">
        <v>0</v>
      </c>
      <c r="J59" s="246"/>
      <c r="K59" s="246"/>
      <c r="L59" s="246"/>
      <c r="M59" s="246"/>
      <c r="N59" s="246"/>
    </row>
    <row r="60" spans="1:14" ht="15.75" thickBot="1">
      <c r="A60" s="102"/>
      <c r="B60" s="131"/>
      <c r="C60" s="131"/>
      <c r="D60" s="129"/>
      <c r="E60" s="262" t="s">
        <v>74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75</v>
      </c>
      <c r="B61" s="247">
        <f>SUM(B49:M49)</f>
        <v>678361.59999999998</v>
      </c>
      <c r="C61" s="248"/>
      <c r="D61" s="129" t="s">
        <v>61</v>
      </c>
      <c r="E61" s="262" t="s">
        <v>76</v>
      </c>
      <c r="F61" s="262"/>
      <c r="G61" s="262"/>
      <c r="H61" s="262"/>
      <c r="I61" s="246">
        <v>64796</v>
      </c>
      <c r="J61" s="246"/>
      <c r="K61" s="246"/>
      <c r="L61" s="246"/>
      <c r="M61" s="246"/>
      <c r="N61" s="246"/>
    </row>
    <row r="62" spans="1:14" ht="15.75" thickBot="1">
      <c r="A62" s="76" t="s">
        <v>77</v>
      </c>
      <c r="B62" s="247">
        <f>SUM(B54:M54)</f>
        <v>1664.4839999999997</v>
      </c>
      <c r="C62" s="248"/>
      <c r="D62" s="129" t="s">
        <v>61</v>
      </c>
      <c r="E62" s="261" t="s">
        <v>78</v>
      </c>
      <c r="F62" s="261"/>
      <c r="G62" s="261"/>
      <c r="H62" s="261"/>
      <c r="I62" s="261"/>
      <c r="J62" s="261"/>
      <c r="K62" s="261"/>
      <c r="L62" s="261"/>
      <c r="M62" s="261"/>
      <c r="N62" s="261"/>
    </row>
    <row r="63" spans="1:14" ht="15.75" thickBot="1">
      <c r="A63" s="102"/>
      <c r="B63" s="131"/>
      <c r="C63" s="131"/>
      <c r="D63" s="129"/>
      <c r="E63" s="262" t="s">
        <v>79</v>
      </c>
      <c r="F63" s="262"/>
      <c r="G63" s="262"/>
      <c r="H63" s="262"/>
      <c r="I63" s="246">
        <v>0</v>
      </c>
      <c r="J63" s="246"/>
      <c r="K63" s="246"/>
      <c r="L63" s="246"/>
      <c r="M63" s="246"/>
      <c r="N63" s="246"/>
    </row>
    <row r="64" spans="1:14" ht="15.75" thickBot="1">
      <c r="A64" s="76" t="s">
        <v>80</v>
      </c>
      <c r="B64" s="247">
        <f>(B61+B62)</f>
        <v>680026.08400000003</v>
      </c>
      <c r="C64" s="248"/>
      <c r="D64" s="129" t="s">
        <v>61</v>
      </c>
      <c r="E64" s="262" t="s">
        <v>81</v>
      </c>
      <c r="F64" s="262"/>
      <c r="G64" s="262"/>
      <c r="H64" s="262"/>
      <c r="I64" s="246">
        <v>0</v>
      </c>
      <c r="J64" s="246"/>
      <c r="K64" s="246"/>
      <c r="L64" s="246"/>
      <c r="M64" s="246"/>
      <c r="N64" s="246"/>
    </row>
    <row r="65" spans="1:14" ht="15.75" thickBot="1">
      <c r="A65" s="102"/>
      <c r="B65" s="131"/>
      <c r="C65" s="131"/>
      <c r="D65" s="102"/>
      <c r="E65" s="259" t="s">
        <v>82</v>
      </c>
      <c r="F65" s="259"/>
      <c r="G65" s="259"/>
      <c r="H65" s="259"/>
      <c r="I65" s="260">
        <v>45777</v>
      </c>
      <c r="J65" s="260"/>
      <c r="K65" s="260"/>
      <c r="L65" s="260"/>
      <c r="M65" s="260"/>
      <c r="N65" s="260"/>
    </row>
    <row r="66" spans="1:14" ht="15.75" thickBot="1">
      <c r="A66" s="76" t="s">
        <v>83</v>
      </c>
      <c r="B66" s="263">
        <f>(B64/B59)</f>
        <v>10.549746102173476</v>
      </c>
      <c r="C66" s="264"/>
      <c r="D66" s="129" t="s">
        <v>61</v>
      </c>
      <c r="E66" s="259" t="s">
        <v>84</v>
      </c>
      <c r="F66" s="259"/>
      <c r="G66" s="259"/>
      <c r="H66" s="259"/>
      <c r="I66" s="260">
        <v>0</v>
      </c>
      <c r="J66" s="260"/>
      <c r="K66" s="260"/>
      <c r="L66" s="260"/>
      <c r="M66" s="260"/>
      <c r="N66" s="260"/>
    </row>
    <row r="67" spans="1:14" ht="15.75" thickBot="1">
      <c r="A67" s="36"/>
      <c r="B67" s="132"/>
      <c r="C67" s="132"/>
      <c r="D67" s="102"/>
      <c r="E67" s="259" t="s">
        <v>85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86</v>
      </c>
      <c r="B68" s="266">
        <v>0</v>
      </c>
      <c r="C68" s="267"/>
      <c r="D68" s="129" t="s">
        <v>68</v>
      </c>
      <c r="E68" s="259" t="s">
        <v>87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3"/>
      <c r="C69" s="133"/>
      <c r="D69" s="129"/>
      <c r="E69" s="259" t="s">
        <v>88</v>
      </c>
      <c r="F69" s="259"/>
      <c r="G69" s="259"/>
      <c r="H69" s="259"/>
      <c r="I69" s="260">
        <v>64796</v>
      </c>
      <c r="J69" s="260"/>
      <c r="K69" s="260"/>
      <c r="L69" s="260"/>
      <c r="M69" s="260"/>
      <c r="N69" s="260"/>
    </row>
    <row r="70" spans="1:14" ht="15.75" thickBot="1">
      <c r="A70" s="76" t="s">
        <v>89</v>
      </c>
      <c r="B70" s="266">
        <f>I78+I80</f>
        <v>120</v>
      </c>
      <c r="C70" s="267"/>
      <c r="D70" s="129" t="s">
        <v>68</v>
      </c>
      <c r="E70" s="259" t="s">
        <v>90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>
      <c r="A71" s="268">
        <v>45078</v>
      </c>
      <c r="B71" s="268"/>
      <c r="C71" s="268"/>
      <c r="D71" s="102"/>
      <c r="E71" s="259" t="s">
        <v>91</v>
      </c>
      <c r="F71" s="259"/>
      <c r="G71" s="259"/>
      <c r="H71" s="259"/>
      <c r="I71" s="260">
        <v>-49000</v>
      </c>
      <c r="J71" s="260"/>
      <c r="K71" s="260"/>
      <c r="L71" s="260"/>
      <c r="M71" s="260"/>
      <c r="N71" s="260"/>
    </row>
    <row r="72" spans="1:14">
      <c r="A72" s="268"/>
      <c r="B72" s="268"/>
      <c r="C72" s="268"/>
      <c r="D72" s="102"/>
      <c r="E72" s="102"/>
      <c r="F72" s="134"/>
      <c r="G72" s="134"/>
      <c r="H72" s="134"/>
      <c r="I72" s="135"/>
      <c r="J72" s="135"/>
      <c r="K72" s="135"/>
      <c r="L72" s="135"/>
      <c r="M72" s="135"/>
      <c r="N72" s="136"/>
    </row>
    <row r="73" spans="1:14">
      <c r="A73" s="268"/>
      <c r="B73" s="268"/>
      <c r="C73" s="268"/>
      <c r="D73" s="102"/>
      <c r="E73" s="259" t="s">
        <v>92</v>
      </c>
      <c r="F73" s="259"/>
      <c r="G73" s="259"/>
      <c r="H73" s="259"/>
      <c r="I73" s="260">
        <f>(I65+I66+I67+I68+I69+I71+I74+I70)</f>
        <v>61573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02"/>
      <c r="E74" s="259" t="s">
        <v>93</v>
      </c>
      <c r="F74" s="259"/>
      <c r="G74" s="259"/>
      <c r="H74" s="259"/>
      <c r="I74" s="260">
        <f>(I63+I64)</f>
        <v>0</v>
      </c>
      <c r="J74" s="260"/>
      <c r="K74" s="260"/>
      <c r="L74" s="260"/>
      <c r="M74" s="260"/>
      <c r="N74" s="260"/>
    </row>
    <row r="75" spans="1:14">
      <c r="A75" s="268"/>
      <c r="B75" s="268"/>
      <c r="C75" s="268"/>
      <c r="D75" s="102"/>
      <c r="E75" s="102"/>
      <c r="F75" s="137"/>
      <c r="G75" s="138"/>
      <c r="H75" s="138"/>
      <c r="I75" s="139"/>
      <c r="J75" s="139"/>
      <c r="K75" s="139"/>
      <c r="L75" s="139"/>
      <c r="M75" s="139"/>
      <c r="N75" s="140"/>
    </row>
    <row r="76" spans="1:14">
      <c r="A76" s="265" t="s">
        <v>104</v>
      </c>
      <c r="B76" s="265"/>
      <c r="C76" s="265"/>
      <c r="D76" s="102"/>
      <c r="E76" s="262" t="s">
        <v>94</v>
      </c>
      <c r="F76" s="262"/>
      <c r="G76" s="262"/>
      <c r="H76" s="262"/>
      <c r="I76" s="246">
        <v>0</v>
      </c>
      <c r="J76" s="246"/>
      <c r="K76" s="246"/>
      <c r="L76" s="246"/>
      <c r="M76" s="246"/>
      <c r="N76" s="246"/>
    </row>
    <row r="77" spans="1:14">
      <c r="A77" s="142"/>
      <c r="B77" s="143"/>
      <c r="C77" s="143"/>
      <c r="D77" s="144"/>
      <c r="E77" s="262" t="s">
        <v>95</v>
      </c>
      <c r="F77" s="262"/>
      <c r="G77" s="262"/>
      <c r="H77" s="262"/>
      <c r="I77" s="246">
        <v>50450</v>
      </c>
      <c r="J77" s="246"/>
      <c r="K77" s="246"/>
      <c r="L77" s="246"/>
      <c r="M77" s="246"/>
      <c r="N77" s="246"/>
    </row>
    <row r="78" spans="1:14">
      <c r="A78" s="142"/>
      <c r="B78" s="143"/>
      <c r="C78" s="143"/>
      <c r="D78" s="144"/>
      <c r="E78" s="262" t="s">
        <v>96</v>
      </c>
      <c r="F78" s="262"/>
      <c r="G78" s="262"/>
      <c r="H78" s="262"/>
      <c r="I78" s="269">
        <v>0</v>
      </c>
      <c r="J78" s="269"/>
      <c r="K78" s="269"/>
      <c r="L78" s="269"/>
      <c r="M78" s="269"/>
      <c r="N78" s="269"/>
    </row>
    <row r="79" spans="1:14">
      <c r="A79" s="142"/>
      <c r="B79" s="143"/>
      <c r="C79" s="143"/>
      <c r="D79" s="144"/>
      <c r="E79" s="262" t="s">
        <v>97</v>
      </c>
      <c r="F79" s="262"/>
      <c r="G79" s="262"/>
      <c r="H79" s="262"/>
      <c r="I79" s="246">
        <v>11629</v>
      </c>
      <c r="J79" s="246"/>
      <c r="K79" s="246"/>
      <c r="L79" s="246"/>
      <c r="M79" s="246"/>
      <c r="N79" s="246"/>
    </row>
    <row r="80" spans="1:14">
      <c r="A80" s="102"/>
      <c r="B80" s="102"/>
      <c r="C80" s="102"/>
      <c r="D80" s="144"/>
      <c r="E80" s="262" t="s">
        <v>98</v>
      </c>
      <c r="F80" s="262"/>
      <c r="G80" s="262"/>
      <c r="H80" s="262"/>
      <c r="I80" s="246">
        <v>120</v>
      </c>
      <c r="J80" s="246"/>
      <c r="K80" s="246"/>
      <c r="L80" s="246"/>
      <c r="M80" s="246"/>
      <c r="N80" s="246"/>
    </row>
    <row r="81" spans="1:14">
      <c r="A81" s="144"/>
      <c r="B81" s="144"/>
      <c r="C81" s="144"/>
      <c r="D81" s="144"/>
      <c r="E81" s="262" t="s">
        <v>99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44"/>
      <c r="B82" s="144"/>
      <c r="C82" s="144"/>
      <c r="D82" s="144"/>
      <c r="E82" s="262" t="s">
        <v>100</v>
      </c>
      <c r="F82" s="262"/>
      <c r="G82" s="262"/>
      <c r="H82" s="262"/>
      <c r="I82" s="246">
        <v>331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145"/>
      <c r="F83" s="145"/>
      <c r="G83" s="145"/>
      <c r="H83" s="145"/>
      <c r="I83" s="146"/>
      <c r="J83" s="146"/>
      <c r="K83" s="146"/>
      <c r="L83" s="146"/>
      <c r="M83" s="146"/>
      <c r="N83" s="146"/>
    </row>
    <row r="84" spans="1:14">
      <c r="A84" s="144"/>
      <c r="B84" s="144"/>
      <c r="C84" s="144"/>
      <c r="D84" s="144"/>
      <c r="E84" s="262" t="s">
        <v>101</v>
      </c>
      <c r="F84" s="262"/>
      <c r="G84" s="262"/>
      <c r="H84" s="262"/>
      <c r="I84" s="246">
        <f>SUM(I76:N82)</f>
        <v>62530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45"/>
      <c r="F85" s="145"/>
      <c r="G85" s="145"/>
      <c r="H85" s="145"/>
      <c r="I85" s="146"/>
      <c r="J85" s="146"/>
      <c r="K85" s="146"/>
      <c r="L85" s="146"/>
      <c r="M85" s="146"/>
      <c r="N85" s="146"/>
    </row>
    <row r="86" spans="1:14" ht="15.75" thickBot="1">
      <c r="A86" s="270">
        <f ca="1">NOW()</f>
        <v>45133.524284143517</v>
      </c>
      <c r="B86" s="270"/>
      <c r="C86" s="270"/>
      <c r="D86" s="270"/>
      <c r="E86" s="259" t="s">
        <v>102</v>
      </c>
      <c r="F86" s="259"/>
      <c r="G86" s="259"/>
      <c r="H86" s="259"/>
      <c r="I86" s="260">
        <f>(I84-I73)</f>
        <v>957</v>
      </c>
      <c r="J86" s="260"/>
      <c r="K86" s="260"/>
      <c r="L86" s="260"/>
      <c r="M86" s="260"/>
      <c r="N86" s="260"/>
    </row>
    <row r="87" spans="1:14" ht="15.75" thickTop="1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35"/>
    </row>
    <row r="88" spans="1:14">
      <c r="A88" s="144"/>
      <c r="B88" s="144"/>
      <c r="C88" s="144"/>
      <c r="D88" s="144"/>
    </row>
  </sheetData>
  <mergeCells count="70">
    <mergeCell ref="E80:H80"/>
    <mergeCell ref="I80:N80"/>
    <mergeCell ref="A86:D86"/>
    <mergeCell ref="E86:H86"/>
    <mergeCell ref="I86:N86"/>
    <mergeCell ref="E81:H81"/>
    <mergeCell ref="I81:N81"/>
    <mergeCell ref="E82:H82"/>
    <mergeCell ref="I82:N82"/>
    <mergeCell ref="E84:H84"/>
    <mergeCell ref="I84:N84"/>
    <mergeCell ref="I70:N70"/>
    <mergeCell ref="I76:N76"/>
    <mergeCell ref="E78:H78"/>
    <mergeCell ref="I78:N78"/>
    <mergeCell ref="E79:H79"/>
    <mergeCell ref="I79:N79"/>
    <mergeCell ref="E77:H77"/>
    <mergeCell ref="I77:N77"/>
    <mergeCell ref="A76:C76"/>
    <mergeCell ref="E76:H76"/>
    <mergeCell ref="B68:C68"/>
    <mergeCell ref="E68:H68"/>
    <mergeCell ref="I68:N68"/>
    <mergeCell ref="A71:C75"/>
    <mergeCell ref="E71:H71"/>
    <mergeCell ref="I71:N71"/>
    <mergeCell ref="E73:H73"/>
    <mergeCell ref="I73:N73"/>
    <mergeCell ref="E74:H74"/>
    <mergeCell ref="I74:N74"/>
    <mergeCell ref="E69:H69"/>
    <mergeCell ref="I69:N69"/>
    <mergeCell ref="B70:C70"/>
    <mergeCell ref="E70:H70"/>
    <mergeCell ref="E63:H63"/>
    <mergeCell ref="I63:N63"/>
    <mergeCell ref="B64:C64"/>
    <mergeCell ref="E64:H64"/>
    <mergeCell ref="I64:N64"/>
    <mergeCell ref="E65:H65"/>
    <mergeCell ref="I65:N65"/>
    <mergeCell ref="B66:C66"/>
    <mergeCell ref="E66:H66"/>
    <mergeCell ref="I66:N66"/>
    <mergeCell ref="E67:H67"/>
    <mergeCell ref="I67:N67"/>
    <mergeCell ref="B62:C62"/>
    <mergeCell ref="E62:N62"/>
    <mergeCell ref="B57:C57"/>
    <mergeCell ref="E57:H57"/>
    <mergeCell ref="I57:N57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I61:N61"/>
    <mergeCell ref="B56:C56"/>
    <mergeCell ref="E56:H56"/>
    <mergeCell ref="I56:N56"/>
    <mergeCell ref="A1:A2"/>
    <mergeCell ref="N1:N7"/>
    <mergeCell ref="N10:N25"/>
    <mergeCell ref="N27:N38"/>
    <mergeCell ref="A39:N39"/>
  </mergeCells>
  <pageMargins left="0.7" right="0.17" top="0.75" bottom="0.18" header="0.3" footer="0.17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88"/>
  <sheetViews>
    <sheetView topLeftCell="A44" workbookViewId="0">
      <selection activeCell="A56" sqref="A56:N8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119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1930</v>
      </c>
      <c r="D3" s="209"/>
      <c r="E3" s="41"/>
      <c r="F3" s="41"/>
      <c r="G3" s="41"/>
      <c r="H3" s="41"/>
      <c r="I3" s="41"/>
      <c r="J3" s="41"/>
      <c r="K3" s="210"/>
      <c r="L3" s="208"/>
      <c r="M3" s="14"/>
      <c r="N3" s="253"/>
    </row>
    <row r="4" spans="1:14">
      <c r="A4" s="211" t="s">
        <v>16</v>
      </c>
      <c r="B4" s="212"/>
      <c r="C4" s="22">
        <v>23814</v>
      </c>
      <c r="D4" s="213"/>
      <c r="E4" s="45"/>
      <c r="F4" s="45"/>
      <c r="G4" s="45"/>
      <c r="H4" s="45"/>
      <c r="I4" s="45"/>
      <c r="J4" s="45"/>
      <c r="K4" s="214"/>
      <c r="L4" s="212"/>
      <c r="M4" s="22"/>
      <c r="N4" s="253"/>
    </row>
    <row r="5" spans="1:14">
      <c r="A5" s="211" t="s">
        <v>17</v>
      </c>
      <c r="B5" s="212"/>
      <c r="C5" s="22">
        <v>3473</v>
      </c>
      <c r="D5" s="213"/>
      <c r="E5" s="45"/>
      <c r="F5" s="45"/>
      <c r="G5" s="45"/>
      <c r="H5" s="45"/>
      <c r="I5" s="45"/>
      <c r="J5" s="45"/>
      <c r="K5" s="214"/>
      <c r="L5" s="212"/>
      <c r="M5" s="22"/>
      <c r="N5" s="253"/>
    </row>
    <row r="6" spans="1:14">
      <c r="A6" s="211" t="s">
        <v>18</v>
      </c>
      <c r="B6" s="212"/>
      <c r="C6" s="22">
        <v>4238</v>
      </c>
      <c r="D6" s="213"/>
      <c r="E6" s="45"/>
      <c r="F6" s="45"/>
      <c r="G6" s="45"/>
      <c r="H6" s="45"/>
      <c r="I6" s="45"/>
      <c r="J6" s="45"/>
      <c r="K6" s="214"/>
      <c r="L6" s="212"/>
      <c r="M6" s="22"/>
      <c r="N6" s="253"/>
    </row>
    <row r="7" spans="1:14">
      <c r="A7" s="211" t="s">
        <v>19</v>
      </c>
      <c r="B7" s="212"/>
      <c r="C7" s="22">
        <v>2706</v>
      </c>
      <c r="D7" s="213"/>
      <c r="E7" s="45"/>
      <c r="F7" s="45"/>
      <c r="G7" s="45"/>
      <c r="H7" s="45"/>
      <c r="I7" s="45"/>
      <c r="J7" s="45"/>
      <c r="K7" s="214"/>
      <c r="L7" s="212"/>
      <c r="M7" s="22"/>
      <c r="N7" s="253"/>
    </row>
    <row r="8" spans="1:14" ht="15.75" thickBot="1">
      <c r="A8" s="215" t="s">
        <v>20</v>
      </c>
      <c r="B8" s="216"/>
      <c r="C8" s="30">
        <v>8817</v>
      </c>
      <c r="D8" s="217"/>
      <c r="E8" s="218"/>
      <c r="F8" s="218"/>
      <c r="G8" s="218"/>
      <c r="H8" s="218"/>
      <c r="I8" s="218"/>
      <c r="J8" s="218"/>
      <c r="K8" s="219"/>
      <c r="L8" s="216"/>
      <c r="M8" s="30"/>
      <c r="N8" s="220"/>
    </row>
    <row r="9" spans="1:14" s="39" customFormat="1" ht="15.75" thickBot="1">
      <c r="A9" s="20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2"/>
    </row>
    <row r="10" spans="1:14">
      <c r="A10" s="207" t="s">
        <v>21</v>
      </c>
      <c r="B10" s="208"/>
      <c r="C10" s="41"/>
      <c r="D10" s="41"/>
      <c r="E10" s="41"/>
      <c r="F10" s="41"/>
      <c r="G10" s="41"/>
      <c r="H10" s="41"/>
      <c r="I10" s="41"/>
      <c r="J10" s="41">
        <v>2261</v>
      </c>
      <c r="K10" s="14"/>
      <c r="L10" s="209"/>
      <c r="M10" s="14"/>
      <c r="N10" s="254" t="s">
        <v>22</v>
      </c>
    </row>
    <row r="11" spans="1:14">
      <c r="A11" s="211" t="s">
        <v>23</v>
      </c>
      <c r="B11" s="212"/>
      <c r="C11" s="45"/>
      <c r="D11" s="45"/>
      <c r="E11" s="45"/>
      <c r="F11" s="45"/>
      <c r="G11" s="45"/>
      <c r="H11" s="45">
        <v>1758</v>
      </c>
      <c r="I11" s="45"/>
      <c r="J11" s="45"/>
      <c r="K11" s="22"/>
      <c r="L11" s="213"/>
      <c r="M11" s="22"/>
      <c r="N11" s="255"/>
    </row>
    <row r="12" spans="1:14">
      <c r="A12" s="211" t="s">
        <v>24</v>
      </c>
      <c r="B12" s="212"/>
      <c r="C12" s="45"/>
      <c r="D12" s="45"/>
      <c r="E12" s="45"/>
      <c r="F12" s="45"/>
      <c r="G12" s="45"/>
      <c r="H12" s="45"/>
      <c r="I12" s="45"/>
      <c r="J12" s="45">
        <v>2029</v>
      </c>
      <c r="K12" s="22"/>
      <c r="L12" s="213"/>
      <c r="M12" s="22"/>
      <c r="N12" s="255"/>
    </row>
    <row r="13" spans="1:14">
      <c r="A13" s="211" t="s">
        <v>25</v>
      </c>
      <c r="B13" s="212"/>
      <c r="C13" s="45"/>
      <c r="D13" s="45"/>
      <c r="E13" s="45"/>
      <c r="F13" s="45">
        <v>362</v>
      </c>
      <c r="G13" s="45"/>
      <c r="H13" s="45"/>
      <c r="I13" s="45"/>
      <c r="J13" s="45"/>
      <c r="K13" s="22"/>
      <c r="L13" s="213"/>
      <c r="M13" s="22"/>
      <c r="N13" s="255"/>
    </row>
    <row r="14" spans="1:14">
      <c r="A14" s="211" t="s">
        <v>26</v>
      </c>
      <c r="B14" s="212"/>
      <c r="C14" s="45"/>
      <c r="D14" s="45"/>
      <c r="E14" s="45"/>
      <c r="F14" s="45">
        <v>283</v>
      </c>
      <c r="G14" s="45"/>
      <c r="H14" s="45"/>
      <c r="I14" s="45"/>
      <c r="J14" s="45"/>
      <c r="K14" s="22"/>
      <c r="L14" s="213"/>
      <c r="M14" s="22"/>
      <c r="N14" s="255"/>
    </row>
    <row r="15" spans="1:14">
      <c r="A15" s="211" t="s">
        <v>27</v>
      </c>
      <c r="B15" s="212"/>
      <c r="C15" s="45"/>
      <c r="D15" s="45"/>
      <c r="E15" s="45"/>
      <c r="F15" s="202"/>
      <c r="G15" s="45"/>
      <c r="H15" s="45"/>
      <c r="I15" s="45">
        <v>1152</v>
      </c>
      <c r="J15" s="45"/>
      <c r="K15" s="22"/>
      <c r="L15" s="213"/>
      <c r="M15" s="22"/>
      <c r="N15" s="255"/>
    </row>
    <row r="16" spans="1:14">
      <c r="A16" s="211" t="s">
        <v>28</v>
      </c>
      <c r="B16" s="212"/>
      <c r="C16" s="45"/>
      <c r="D16" s="45">
        <v>149</v>
      </c>
      <c r="E16" s="45"/>
      <c r="F16" s="45"/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29</v>
      </c>
      <c r="B17" s="212"/>
      <c r="C17" s="45"/>
      <c r="D17" s="45">
        <v>94</v>
      </c>
      <c r="E17" s="45"/>
      <c r="F17" s="45"/>
      <c r="G17" s="45"/>
      <c r="H17" s="45"/>
      <c r="I17" s="45"/>
      <c r="J17" s="45"/>
      <c r="K17" s="22"/>
      <c r="L17" s="213"/>
      <c r="M17" s="22"/>
      <c r="N17" s="255"/>
    </row>
    <row r="18" spans="1:14">
      <c r="A18" s="211" t="s">
        <v>30</v>
      </c>
      <c r="B18" s="212"/>
      <c r="C18" s="45"/>
      <c r="D18" s="45">
        <v>201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31</v>
      </c>
      <c r="B19" s="212"/>
      <c r="C19" s="45"/>
      <c r="D19" s="45">
        <v>120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32</v>
      </c>
      <c r="B20" s="212"/>
      <c r="C20" s="45"/>
      <c r="D20" s="45">
        <v>169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33</v>
      </c>
      <c r="B21" s="212"/>
      <c r="C21" s="45"/>
      <c r="D21" s="45">
        <v>263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34</v>
      </c>
      <c r="B22" s="212"/>
      <c r="C22" s="45"/>
      <c r="D22" s="45">
        <v>0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35</v>
      </c>
      <c r="B23" s="212"/>
      <c r="C23" s="45"/>
      <c r="D23" s="45">
        <v>127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36</v>
      </c>
      <c r="B24" s="212"/>
      <c r="C24" s="45"/>
      <c r="D24" s="45">
        <v>146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 ht="15.75" thickBot="1">
      <c r="A25" s="223" t="s">
        <v>37</v>
      </c>
      <c r="B25" s="216"/>
      <c r="C25" s="218"/>
      <c r="D25" s="218">
        <v>260</v>
      </c>
      <c r="E25" s="218"/>
      <c r="F25" s="218"/>
      <c r="G25" s="218"/>
      <c r="H25" s="218"/>
      <c r="I25" s="218"/>
      <c r="J25" s="218"/>
      <c r="K25" s="30"/>
      <c r="L25" s="217"/>
      <c r="M25" s="30"/>
      <c r="N25" s="256"/>
    </row>
    <row r="26" spans="1:14" ht="15.75" thickBot="1">
      <c r="A26" s="224"/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2"/>
    </row>
    <row r="27" spans="1:14">
      <c r="A27" s="207" t="s">
        <v>39</v>
      </c>
      <c r="B27" s="208"/>
      <c r="C27" s="41"/>
      <c r="D27" s="41"/>
      <c r="E27" s="41"/>
      <c r="F27" s="41"/>
      <c r="G27" s="41">
        <v>877</v>
      </c>
      <c r="H27" s="201"/>
      <c r="I27" s="41"/>
      <c r="J27" s="41"/>
      <c r="K27" s="210"/>
      <c r="L27" s="208"/>
      <c r="M27" s="14"/>
      <c r="N27" s="254" t="s">
        <v>40</v>
      </c>
    </row>
    <row r="28" spans="1:14">
      <c r="A28" s="211" t="s">
        <v>41</v>
      </c>
      <c r="B28" s="212"/>
      <c r="C28" s="45"/>
      <c r="D28" s="45"/>
      <c r="E28" s="45">
        <v>76</v>
      </c>
      <c r="F28" s="45"/>
      <c r="G28" s="45"/>
      <c r="H28" s="45"/>
      <c r="I28" s="45"/>
      <c r="J28" s="45"/>
      <c r="K28" s="214"/>
      <c r="L28" s="212"/>
      <c r="M28" s="22"/>
      <c r="N28" s="255"/>
    </row>
    <row r="29" spans="1:14">
      <c r="A29" s="211" t="s">
        <v>42</v>
      </c>
      <c r="B29" s="212"/>
      <c r="C29" s="45"/>
      <c r="D29" s="45"/>
      <c r="E29" s="45">
        <v>316</v>
      </c>
      <c r="F29" s="45"/>
      <c r="G29" s="45"/>
      <c r="H29" s="45"/>
      <c r="I29" s="45"/>
      <c r="J29" s="45"/>
      <c r="K29" s="214"/>
      <c r="L29" s="212"/>
      <c r="M29" s="22"/>
      <c r="N29" s="255"/>
    </row>
    <row r="30" spans="1:14">
      <c r="A30" s="211" t="s">
        <v>43</v>
      </c>
      <c r="B30" s="212"/>
      <c r="C30" s="45"/>
      <c r="D30" s="45"/>
      <c r="E30" s="45">
        <v>310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44</v>
      </c>
      <c r="B31" s="212"/>
      <c r="C31" s="45"/>
      <c r="D31" s="45"/>
      <c r="E31" s="45"/>
      <c r="F31" s="45"/>
      <c r="G31" s="45"/>
      <c r="H31" s="45"/>
      <c r="I31" s="45">
        <v>587</v>
      </c>
      <c r="J31" s="45"/>
      <c r="K31" s="214"/>
      <c r="L31" s="212"/>
      <c r="M31" s="22"/>
      <c r="N31" s="255"/>
    </row>
    <row r="32" spans="1:14">
      <c r="A32" s="211" t="s">
        <v>45</v>
      </c>
      <c r="B32" s="212"/>
      <c r="C32" s="45"/>
      <c r="D32" s="45">
        <v>0</v>
      </c>
      <c r="E32" s="45"/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46</v>
      </c>
      <c r="B33" s="212"/>
      <c r="C33" s="45"/>
      <c r="D33" s="45">
        <v>218</v>
      </c>
      <c r="E33" s="45"/>
      <c r="F33" s="45"/>
      <c r="G33" s="45"/>
      <c r="H33" s="45"/>
      <c r="I33" s="45"/>
      <c r="J33" s="45"/>
      <c r="K33" s="214"/>
      <c r="L33" s="212"/>
      <c r="M33" s="22"/>
      <c r="N33" s="255"/>
    </row>
    <row r="34" spans="1:14">
      <c r="A34" s="211" t="s">
        <v>47</v>
      </c>
      <c r="B34" s="212"/>
      <c r="C34" s="45"/>
      <c r="D34" s="45"/>
      <c r="E34" s="45"/>
      <c r="F34" s="45"/>
      <c r="G34" s="45">
        <v>778</v>
      </c>
      <c r="H34" s="202"/>
      <c r="I34" s="45"/>
      <c r="J34" s="45"/>
      <c r="K34" s="214"/>
      <c r="L34" s="212"/>
      <c r="M34" s="22"/>
      <c r="N34" s="255"/>
    </row>
    <row r="35" spans="1:14" s="39" customFormat="1">
      <c r="A35" s="211" t="s">
        <v>48</v>
      </c>
      <c r="B35" s="212"/>
      <c r="C35" s="45"/>
      <c r="D35" s="45">
        <v>342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49</v>
      </c>
      <c r="B36" s="212"/>
      <c r="C36" s="45"/>
      <c r="D36" s="45"/>
      <c r="E36" s="45"/>
      <c r="F36" s="45"/>
      <c r="G36" s="45"/>
      <c r="H36" s="45"/>
      <c r="I36" s="45">
        <v>1232</v>
      </c>
      <c r="J36" s="45"/>
      <c r="K36" s="214"/>
      <c r="L36" s="212"/>
      <c r="M36" s="22"/>
      <c r="N36" s="255"/>
    </row>
    <row r="37" spans="1:14">
      <c r="A37" s="211" t="s">
        <v>38</v>
      </c>
      <c r="B37" s="212"/>
      <c r="C37" s="45"/>
      <c r="D37" s="45">
        <v>562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 ht="15.75" thickBot="1">
      <c r="A38" s="223" t="s">
        <v>50</v>
      </c>
      <c r="B38" s="225"/>
      <c r="C38" s="226"/>
      <c r="D38" s="226"/>
      <c r="E38" s="226"/>
      <c r="F38" s="226"/>
      <c r="G38" s="226"/>
      <c r="H38" s="226"/>
      <c r="I38" s="226"/>
      <c r="J38" s="226"/>
      <c r="K38" s="227">
        <v>4140</v>
      </c>
      <c r="L38" s="216"/>
      <c r="M38" s="228"/>
      <c r="N38" s="256"/>
    </row>
    <row r="39" spans="1:14" s="66" customFormat="1" ht="15.75" thickBot="1">
      <c r="A39" s="25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</row>
    <row r="40" spans="1:14" ht="15.75" thickBot="1">
      <c r="A40" s="229" t="s">
        <v>51</v>
      </c>
      <c r="B40" s="230"/>
      <c r="C40" s="231"/>
      <c r="D40" s="232"/>
      <c r="E40" s="233"/>
      <c r="F40" s="233"/>
      <c r="G40" s="233"/>
      <c r="H40" s="233"/>
      <c r="I40" s="233"/>
      <c r="J40" s="233"/>
      <c r="K40" s="234"/>
      <c r="L40" s="230"/>
      <c r="M40" s="231"/>
      <c r="N40" s="222"/>
    </row>
    <row r="41" spans="1:14" s="39" customFormat="1" ht="15.75" thickBo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8"/>
    </row>
    <row r="42" spans="1:14" ht="15.75" thickBot="1">
      <c r="A42" s="76" t="s">
        <v>52</v>
      </c>
      <c r="B42" s="77">
        <f t="shared" ref="B42:M42" si="0">SUM(B3:B40)</f>
        <v>0</v>
      </c>
      <c r="C42" s="78">
        <f t="shared" si="0"/>
        <v>44978</v>
      </c>
      <c r="D42" s="79">
        <f t="shared" si="0"/>
        <v>2651</v>
      </c>
      <c r="E42" s="80">
        <f t="shared" si="0"/>
        <v>702</v>
      </c>
      <c r="F42" s="80">
        <f t="shared" si="0"/>
        <v>645</v>
      </c>
      <c r="G42" s="80">
        <f t="shared" si="0"/>
        <v>1655</v>
      </c>
      <c r="H42" s="80">
        <f t="shared" si="0"/>
        <v>1758</v>
      </c>
      <c r="I42" s="80">
        <f t="shared" si="0"/>
        <v>2971</v>
      </c>
      <c r="J42" s="80">
        <f t="shared" si="0"/>
        <v>4290</v>
      </c>
      <c r="K42" s="81">
        <f t="shared" si="0"/>
        <v>4140</v>
      </c>
      <c r="L42" s="77">
        <f t="shared" si="0"/>
        <v>0</v>
      </c>
      <c r="M42" s="78">
        <f t="shared" si="0"/>
        <v>0</v>
      </c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  <c r="N43" s="38"/>
    </row>
    <row r="44" spans="1:14" ht="15.75" thickBot="1">
      <c r="A44" s="76" t="s">
        <v>53</v>
      </c>
      <c r="B44" s="82">
        <f t="shared" ref="B44:M44" si="1">SUM(B3:B40)</f>
        <v>0</v>
      </c>
      <c r="C44" s="83">
        <f t="shared" si="1"/>
        <v>44978</v>
      </c>
      <c r="D44" s="84">
        <f t="shared" si="1"/>
        <v>2651</v>
      </c>
      <c r="E44" s="85">
        <f t="shared" si="1"/>
        <v>702</v>
      </c>
      <c r="F44" s="85">
        <f t="shared" si="1"/>
        <v>645</v>
      </c>
      <c r="G44" s="85">
        <f t="shared" si="1"/>
        <v>1655</v>
      </c>
      <c r="H44" s="85">
        <f t="shared" si="1"/>
        <v>1758</v>
      </c>
      <c r="I44" s="85">
        <f t="shared" si="1"/>
        <v>2971</v>
      </c>
      <c r="J44" s="85">
        <f t="shared" si="1"/>
        <v>4290</v>
      </c>
      <c r="K44" s="86">
        <f t="shared" si="1"/>
        <v>4140</v>
      </c>
      <c r="L44" s="82">
        <f t="shared" si="1"/>
        <v>0</v>
      </c>
      <c r="M44" s="83">
        <f t="shared" si="1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8"/>
    </row>
    <row r="46" spans="1:14">
      <c r="A46" s="87" t="s">
        <v>54</v>
      </c>
      <c r="B46" s="88" t="s">
        <v>55</v>
      </c>
      <c r="C46" s="89" t="s">
        <v>56</v>
      </c>
      <c r="D46" s="90" t="s">
        <v>57</v>
      </c>
      <c r="E46" s="91" t="s">
        <v>57</v>
      </c>
      <c r="F46" s="91" t="s">
        <v>57</v>
      </c>
      <c r="G46" s="91" t="s">
        <v>58</v>
      </c>
      <c r="H46" s="91" t="s">
        <v>58</v>
      </c>
      <c r="I46" s="91" t="s">
        <v>58</v>
      </c>
      <c r="J46" s="92" t="s">
        <v>58</v>
      </c>
      <c r="K46" s="93" t="s">
        <v>58</v>
      </c>
      <c r="L46" s="12" t="s">
        <v>58</v>
      </c>
      <c r="M46" s="94" t="s">
        <v>59</v>
      </c>
      <c r="N46" s="35"/>
    </row>
    <row r="47" spans="1:14" ht="15.75" thickBot="1">
      <c r="A47" s="50" t="s">
        <v>14</v>
      </c>
      <c r="B47" s="95">
        <v>0</v>
      </c>
      <c r="C47" s="96">
        <v>10.5</v>
      </c>
      <c r="D47" s="97">
        <v>10.199999999999999</v>
      </c>
      <c r="E47" s="98">
        <v>10.199999999999999</v>
      </c>
      <c r="F47" s="98">
        <v>10.199999999999999</v>
      </c>
      <c r="G47" s="98">
        <v>10.3</v>
      </c>
      <c r="H47" s="98">
        <v>10.5</v>
      </c>
      <c r="I47" s="99">
        <v>10.4</v>
      </c>
      <c r="J47" s="99">
        <v>10.6</v>
      </c>
      <c r="K47" s="99">
        <v>10.4</v>
      </c>
      <c r="L47" s="100">
        <v>0</v>
      </c>
      <c r="M47" s="101">
        <v>0</v>
      </c>
      <c r="N47" s="35"/>
    </row>
    <row r="48" spans="1:14" ht="15.75" thickBot="1">
      <c r="A48" s="166"/>
      <c r="B48" s="103"/>
      <c r="C48" s="103"/>
      <c r="D48" s="103"/>
      <c r="E48" s="103"/>
      <c r="F48" s="103"/>
      <c r="G48" s="103"/>
      <c r="H48" s="103"/>
      <c r="I48" s="166"/>
      <c r="J48" s="166"/>
      <c r="K48" s="166"/>
      <c r="L48" s="166"/>
      <c r="M48" s="166"/>
      <c r="N48" s="35"/>
    </row>
    <row r="49" spans="1:14" ht="15.75" thickBot="1">
      <c r="A49" s="67" t="s">
        <v>60</v>
      </c>
      <c r="B49" s="104">
        <f t="shared" ref="B49:M49" si="2">(B42*B47)</f>
        <v>0</v>
      </c>
      <c r="C49" s="105">
        <f t="shared" si="2"/>
        <v>472269</v>
      </c>
      <c r="D49" s="106">
        <f t="shared" si="2"/>
        <v>27040.199999999997</v>
      </c>
      <c r="E49" s="107">
        <f t="shared" si="2"/>
        <v>7160.4</v>
      </c>
      <c r="F49" s="107">
        <f t="shared" si="2"/>
        <v>6578.9999999999991</v>
      </c>
      <c r="G49" s="107">
        <f t="shared" si="2"/>
        <v>17046.5</v>
      </c>
      <c r="H49" s="107">
        <f t="shared" si="2"/>
        <v>18459</v>
      </c>
      <c r="I49" s="107">
        <f t="shared" si="2"/>
        <v>30898.400000000001</v>
      </c>
      <c r="J49" s="107">
        <f t="shared" si="2"/>
        <v>45474</v>
      </c>
      <c r="K49" s="108">
        <f t="shared" si="2"/>
        <v>43056</v>
      </c>
      <c r="L49" s="104">
        <f t="shared" si="2"/>
        <v>0</v>
      </c>
      <c r="M49" s="109">
        <f t="shared" si="2"/>
        <v>0</v>
      </c>
      <c r="N49" s="110" t="s">
        <v>61</v>
      </c>
    </row>
    <row r="50" spans="1:14" ht="15.75" thickBo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35"/>
    </row>
    <row r="51" spans="1:14">
      <c r="A51" s="87" t="s">
        <v>62</v>
      </c>
      <c r="B51" s="88"/>
      <c r="C51" s="89"/>
      <c r="D51" s="90" t="s">
        <v>63</v>
      </c>
      <c r="E51" s="91" t="s">
        <v>63</v>
      </c>
      <c r="F51" s="91" t="s">
        <v>63</v>
      </c>
      <c r="G51" s="91" t="s">
        <v>63</v>
      </c>
      <c r="H51" s="91" t="s">
        <v>64</v>
      </c>
      <c r="I51" s="92" t="s">
        <v>64</v>
      </c>
      <c r="J51" s="91" t="s">
        <v>64</v>
      </c>
      <c r="K51" s="111" t="s">
        <v>64</v>
      </c>
      <c r="L51" s="112" t="s">
        <v>64</v>
      </c>
      <c r="M51" s="94" t="s">
        <v>64</v>
      </c>
      <c r="N51" s="113"/>
    </row>
    <row r="52" spans="1:14" ht="15.75" thickBot="1">
      <c r="A52" s="50" t="s">
        <v>65</v>
      </c>
      <c r="B52" s="114"/>
      <c r="C52" s="115"/>
      <c r="D52" s="116">
        <v>8.6999999999999994E-2</v>
      </c>
      <c r="E52" s="117">
        <v>8.6999999999999994E-2</v>
      </c>
      <c r="F52" s="117">
        <v>8.6999999999999994E-2</v>
      </c>
      <c r="G52" s="117">
        <v>8.6999999999999994E-2</v>
      </c>
      <c r="H52" s="117">
        <v>8.6999999999999994E-2</v>
      </c>
      <c r="I52" s="117">
        <v>8.6999999999999994E-2</v>
      </c>
      <c r="J52" s="117">
        <v>8.6999999999999994E-2</v>
      </c>
      <c r="K52" s="118">
        <v>8.6999999999999994E-2</v>
      </c>
      <c r="L52" s="119">
        <v>0</v>
      </c>
      <c r="M52" s="120">
        <v>0</v>
      </c>
      <c r="N52" s="35"/>
    </row>
    <row r="53" spans="1:14" ht="15.75" thickBot="1">
      <c r="A53" s="166"/>
      <c r="B53" s="166"/>
      <c r="C53" s="166"/>
      <c r="D53" s="166"/>
      <c r="E53" s="103"/>
      <c r="F53" s="103"/>
      <c r="G53" s="103"/>
      <c r="H53" s="166"/>
      <c r="I53" s="166"/>
      <c r="J53" s="166"/>
      <c r="K53" s="166"/>
      <c r="L53" s="166"/>
      <c r="M53" s="166"/>
      <c r="N53" s="113"/>
    </row>
    <row r="54" spans="1:14" ht="15.75" thickBot="1">
      <c r="A54" s="67" t="s">
        <v>66</v>
      </c>
      <c r="B54" s="121"/>
      <c r="C54" s="122"/>
      <c r="D54" s="123">
        <f>(D44*D52)</f>
        <v>230.63699999999997</v>
      </c>
      <c r="E54" s="124">
        <f>(E44*E52)</f>
        <v>61.073999999999998</v>
      </c>
      <c r="F54" s="124">
        <f>(F44*F52)</f>
        <v>56.114999999999995</v>
      </c>
      <c r="G54" s="124">
        <f>(G44*G52)</f>
        <v>143.98499999999999</v>
      </c>
      <c r="H54" s="124">
        <f t="shared" ref="H54" si="3">(H44*H52)</f>
        <v>152.946</v>
      </c>
      <c r="I54" s="124">
        <f>(I44*I52)</f>
        <v>258.47699999999998</v>
      </c>
      <c r="J54" s="124">
        <f>(J44*J52)</f>
        <v>373.22999999999996</v>
      </c>
      <c r="K54" s="125">
        <f>(K44*K52)</f>
        <v>360.17999999999995</v>
      </c>
      <c r="L54" s="126">
        <f>(L44*L52)</f>
        <v>0</v>
      </c>
      <c r="M54" s="127">
        <f>(M44*M52)</f>
        <v>0</v>
      </c>
      <c r="N54" s="35"/>
    </row>
    <row r="55" spans="1:14" ht="15.75" thickBot="1">
      <c r="A55" s="166"/>
      <c r="B55" s="166"/>
      <c r="C55" s="166"/>
      <c r="D55" s="166"/>
      <c r="E55" s="128"/>
      <c r="F55" s="128"/>
      <c r="G55" s="128"/>
      <c r="H55" s="128"/>
      <c r="I55" s="128"/>
      <c r="J55" s="128"/>
      <c r="K55" s="128"/>
      <c r="L55" s="128"/>
      <c r="M55" s="128"/>
      <c r="N55" s="35"/>
    </row>
    <row r="56" spans="1:14" ht="15.75" thickBot="1">
      <c r="A56" s="76" t="s">
        <v>67</v>
      </c>
      <c r="B56" s="247">
        <f>SUM(B42:M42)</f>
        <v>63790</v>
      </c>
      <c r="C56" s="248"/>
      <c r="D56" s="129" t="s">
        <v>68</v>
      </c>
      <c r="E56" s="249">
        <v>45087</v>
      </c>
      <c r="F56" s="249"/>
      <c r="G56" s="249"/>
      <c r="H56" s="249"/>
      <c r="I56" s="250" t="s">
        <v>109</v>
      </c>
      <c r="J56" s="250"/>
      <c r="K56" s="250"/>
      <c r="L56" s="250"/>
      <c r="M56" s="250"/>
      <c r="N56" s="250"/>
    </row>
    <row r="57" spans="1:14" ht="15.75" thickBot="1">
      <c r="A57" s="76" t="s">
        <v>69</v>
      </c>
      <c r="B57" s="247">
        <f>(I81+I82)</f>
        <v>331</v>
      </c>
      <c r="C57" s="248"/>
      <c r="D57" s="129" t="s">
        <v>68</v>
      </c>
      <c r="E57" s="262" t="s">
        <v>70</v>
      </c>
      <c r="F57" s="262"/>
      <c r="G57" s="262"/>
      <c r="H57" s="262"/>
      <c r="I57" s="246">
        <f>(I58+I59)</f>
        <v>63806</v>
      </c>
      <c r="J57" s="246"/>
      <c r="K57" s="246"/>
      <c r="L57" s="246"/>
      <c r="M57" s="246"/>
      <c r="N57" s="246"/>
    </row>
    <row r="58" spans="1:14" ht="15.75" thickBot="1">
      <c r="A58" s="166"/>
      <c r="B58" s="130"/>
      <c r="C58" s="130"/>
      <c r="D58" s="129"/>
      <c r="E58" s="262" t="s">
        <v>71</v>
      </c>
      <c r="F58" s="262"/>
      <c r="G58" s="262"/>
      <c r="H58" s="262"/>
      <c r="I58" s="246">
        <v>63806</v>
      </c>
      <c r="J58" s="246"/>
      <c r="K58" s="246"/>
      <c r="L58" s="246"/>
      <c r="M58" s="246"/>
      <c r="N58" s="246"/>
    </row>
    <row r="59" spans="1:14" ht="15.75" thickBot="1">
      <c r="A59" s="76" t="s">
        <v>72</v>
      </c>
      <c r="B59" s="247">
        <f>(B56-B57)</f>
        <v>63459</v>
      </c>
      <c r="C59" s="248"/>
      <c r="D59" s="129" t="s">
        <v>68</v>
      </c>
      <c r="E59" s="262" t="s">
        <v>73</v>
      </c>
      <c r="F59" s="262"/>
      <c r="G59" s="262"/>
      <c r="H59" s="262"/>
      <c r="I59" s="246">
        <v>0</v>
      </c>
      <c r="J59" s="246"/>
      <c r="K59" s="246"/>
      <c r="L59" s="246"/>
      <c r="M59" s="246"/>
      <c r="N59" s="246"/>
    </row>
    <row r="60" spans="1:14" ht="15.75" thickBot="1">
      <c r="A60" s="166"/>
      <c r="B60" s="131"/>
      <c r="C60" s="131"/>
      <c r="D60" s="129"/>
      <c r="E60" s="262" t="s">
        <v>74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75</v>
      </c>
      <c r="B61" s="247">
        <f>SUM(B49:M49)</f>
        <v>667982.50000000012</v>
      </c>
      <c r="C61" s="248"/>
      <c r="D61" s="129" t="s">
        <v>61</v>
      </c>
      <c r="E61" s="262" t="s">
        <v>76</v>
      </c>
      <c r="F61" s="262"/>
      <c r="G61" s="262"/>
      <c r="H61" s="262"/>
      <c r="I61" s="246">
        <v>63806</v>
      </c>
      <c r="J61" s="246"/>
      <c r="K61" s="246"/>
      <c r="L61" s="246"/>
      <c r="M61" s="246"/>
      <c r="N61" s="246"/>
    </row>
    <row r="62" spans="1:14" ht="15.75" thickBot="1">
      <c r="A62" s="76" t="s">
        <v>77</v>
      </c>
      <c r="B62" s="247">
        <f>SUM(B54:M54)</f>
        <v>1636.6439999999998</v>
      </c>
      <c r="C62" s="248"/>
      <c r="D62" s="129" t="s">
        <v>61</v>
      </c>
      <c r="E62" s="261" t="s">
        <v>78</v>
      </c>
      <c r="F62" s="261"/>
      <c r="G62" s="261"/>
      <c r="H62" s="261"/>
      <c r="I62" s="261"/>
      <c r="J62" s="261"/>
      <c r="K62" s="261"/>
      <c r="L62" s="261"/>
      <c r="M62" s="261"/>
      <c r="N62" s="261"/>
    </row>
    <row r="63" spans="1:14" ht="15.75" thickBot="1">
      <c r="A63" s="166"/>
      <c r="B63" s="131"/>
      <c r="C63" s="131"/>
      <c r="D63" s="129"/>
      <c r="E63" s="262" t="s">
        <v>79</v>
      </c>
      <c r="F63" s="262"/>
      <c r="G63" s="262"/>
      <c r="H63" s="262"/>
      <c r="I63" s="246">
        <v>40</v>
      </c>
      <c r="J63" s="246"/>
      <c r="K63" s="246"/>
      <c r="L63" s="246"/>
      <c r="M63" s="246"/>
      <c r="N63" s="246"/>
    </row>
    <row r="64" spans="1:14" ht="15.75" thickBot="1">
      <c r="A64" s="76" t="s">
        <v>80</v>
      </c>
      <c r="B64" s="247">
        <f>(B61+B62)</f>
        <v>669619.14400000009</v>
      </c>
      <c r="C64" s="248"/>
      <c r="D64" s="129" t="s">
        <v>61</v>
      </c>
      <c r="E64" s="262" t="s">
        <v>81</v>
      </c>
      <c r="F64" s="262"/>
      <c r="G64" s="262"/>
      <c r="H64" s="262"/>
      <c r="I64" s="246">
        <v>0</v>
      </c>
      <c r="J64" s="246"/>
      <c r="K64" s="246"/>
      <c r="L64" s="246"/>
      <c r="M64" s="246"/>
      <c r="N64" s="246"/>
    </row>
    <row r="65" spans="1:14" ht="15.75" thickBot="1">
      <c r="A65" s="166"/>
      <c r="B65" s="131"/>
      <c r="C65" s="131"/>
      <c r="D65" s="166"/>
      <c r="E65" s="259" t="s">
        <v>82</v>
      </c>
      <c r="F65" s="259"/>
      <c r="G65" s="259"/>
      <c r="H65" s="259"/>
      <c r="I65" s="260">
        <v>46113</v>
      </c>
      <c r="J65" s="260"/>
      <c r="K65" s="260"/>
      <c r="L65" s="260"/>
      <c r="M65" s="260"/>
      <c r="N65" s="260"/>
    </row>
    <row r="66" spans="1:14" ht="15.75" thickBot="1">
      <c r="A66" s="76" t="s">
        <v>83</v>
      </c>
      <c r="B66" s="263">
        <f>(B64/B59)</f>
        <v>10.551996470161837</v>
      </c>
      <c r="C66" s="264"/>
      <c r="D66" s="129" t="s">
        <v>61</v>
      </c>
      <c r="E66" s="259" t="s">
        <v>84</v>
      </c>
      <c r="F66" s="259"/>
      <c r="G66" s="259"/>
      <c r="H66" s="259"/>
      <c r="I66" s="260">
        <v>0</v>
      </c>
      <c r="J66" s="260"/>
      <c r="K66" s="260"/>
      <c r="L66" s="260"/>
      <c r="M66" s="260"/>
      <c r="N66" s="260"/>
    </row>
    <row r="67" spans="1:14" ht="15.75" thickBot="1">
      <c r="A67" s="36"/>
      <c r="B67" s="132"/>
      <c r="C67" s="132"/>
      <c r="D67" s="166"/>
      <c r="E67" s="259" t="s">
        <v>85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86</v>
      </c>
      <c r="B68" s="266">
        <v>0</v>
      </c>
      <c r="C68" s="267"/>
      <c r="D68" s="129" t="s">
        <v>68</v>
      </c>
      <c r="E68" s="259" t="s">
        <v>87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3"/>
      <c r="C69" s="133"/>
      <c r="D69" s="129"/>
      <c r="E69" s="259" t="s">
        <v>88</v>
      </c>
      <c r="F69" s="259"/>
      <c r="G69" s="259"/>
      <c r="H69" s="259"/>
      <c r="I69" s="260">
        <v>63806</v>
      </c>
      <c r="J69" s="260"/>
      <c r="K69" s="260"/>
      <c r="L69" s="260"/>
      <c r="M69" s="260"/>
      <c r="N69" s="260"/>
    </row>
    <row r="70" spans="1:14" ht="15.75" thickBot="1">
      <c r="A70" s="76" t="s">
        <v>89</v>
      </c>
      <c r="B70" s="266">
        <f>I78+I80</f>
        <v>60</v>
      </c>
      <c r="C70" s="267"/>
      <c r="D70" s="129" t="s">
        <v>68</v>
      </c>
      <c r="E70" s="259" t="s">
        <v>90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>
      <c r="A71" s="268">
        <v>45087</v>
      </c>
      <c r="B71" s="268"/>
      <c r="C71" s="268"/>
      <c r="D71" s="166"/>
      <c r="E71" s="259" t="s">
        <v>91</v>
      </c>
      <c r="F71" s="259"/>
      <c r="G71" s="259"/>
      <c r="H71" s="259"/>
      <c r="I71" s="260">
        <v>-42726</v>
      </c>
      <c r="J71" s="260"/>
      <c r="K71" s="260"/>
      <c r="L71" s="260"/>
      <c r="M71" s="260"/>
      <c r="N71" s="260"/>
    </row>
    <row r="72" spans="1:14">
      <c r="A72" s="268"/>
      <c r="B72" s="268"/>
      <c r="C72" s="268"/>
      <c r="D72" s="166"/>
      <c r="E72" s="166"/>
      <c r="F72" s="134"/>
      <c r="G72" s="134"/>
      <c r="H72" s="134"/>
      <c r="I72" s="135"/>
      <c r="J72" s="135"/>
      <c r="K72" s="135"/>
      <c r="L72" s="135"/>
      <c r="M72" s="135"/>
      <c r="N72" s="136"/>
    </row>
    <row r="73" spans="1:14">
      <c r="A73" s="268"/>
      <c r="B73" s="268"/>
      <c r="C73" s="268"/>
      <c r="D73" s="166"/>
      <c r="E73" s="259" t="s">
        <v>92</v>
      </c>
      <c r="F73" s="259"/>
      <c r="G73" s="259"/>
      <c r="H73" s="259"/>
      <c r="I73" s="260">
        <f>(I65+I66+I67+I68+I69+I71+I74+I70)</f>
        <v>67233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66"/>
      <c r="E74" s="259" t="s">
        <v>93</v>
      </c>
      <c r="F74" s="259"/>
      <c r="G74" s="259"/>
      <c r="H74" s="259"/>
      <c r="I74" s="260">
        <f>(I63+I64)</f>
        <v>40</v>
      </c>
      <c r="J74" s="260"/>
      <c r="K74" s="260"/>
      <c r="L74" s="260"/>
      <c r="M74" s="260"/>
      <c r="N74" s="260"/>
    </row>
    <row r="75" spans="1:14">
      <c r="A75" s="268"/>
      <c r="B75" s="268"/>
      <c r="C75" s="268"/>
      <c r="D75" s="166"/>
      <c r="E75" s="166"/>
      <c r="F75" s="137"/>
      <c r="G75" s="163"/>
      <c r="H75" s="163"/>
      <c r="I75" s="164"/>
      <c r="J75" s="164"/>
      <c r="K75" s="164"/>
      <c r="L75" s="164"/>
      <c r="M75" s="164"/>
      <c r="N75" s="140"/>
    </row>
    <row r="76" spans="1:14">
      <c r="A76" s="265" t="s">
        <v>109</v>
      </c>
      <c r="B76" s="265"/>
      <c r="C76" s="265"/>
      <c r="D76" s="166"/>
      <c r="E76" s="262" t="s">
        <v>94</v>
      </c>
      <c r="F76" s="262"/>
      <c r="G76" s="262"/>
      <c r="H76" s="262"/>
      <c r="I76" s="246">
        <v>0</v>
      </c>
      <c r="J76" s="246"/>
      <c r="K76" s="246"/>
      <c r="L76" s="246"/>
      <c r="M76" s="246"/>
      <c r="N76" s="246"/>
    </row>
    <row r="77" spans="1:14">
      <c r="A77" s="142"/>
      <c r="B77" s="143"/>
      <c r="C77" s="143"/>
      <c r="D77" s="144"/>
      <c r="E77" s="262" t="s">
        <v>95</v>
      </c>
      <c r="F77" s="262"/>
      <c r="G77" s="262"/>
      <c r="H77" s="262"/>
      <c r="I77" s="246">
        <v>58500</v>
      </c>
      <c r="J77" s="246"/>
      <c r="K77" s="246"/>
      <c r="L77" s="246"/>
      <c r="M77" s="246"/>
      <c r="N77" s="246"/>
    </row>
    <row r="78" spans="1:14">
      <c r="A78" s="142"/>
      <c r="B78" s="143"/>
      <c r="C78" s="143"/>
      <c r="D78" s="144"/>
      <c r="E78" s="262" t="s">
        <v>96</v>
      </c>
      <c r="F78" s="262"/>
      <c r="G78" s="262"/>
      <c r="H78" s="262"/>
      <c r="I78" s="269">
        <v>0</v>
      </c>
      <c r="J78" s="269"/>
      <c r="K78" s="269"/>
      <c r="L78" s="269"/>
      <c r="M78" s="269"/>
      <c r="N78" s="269"/>
    </row>
    <row r="79" spans="1:14">
      <c r="A79" s="142"/>
      <c r="B79" s="143"/>
      <c r="C79" s="143"/>
      <c r="D79" s="144"/>
      <c r="E79" s="262" t="s">
        <v>97</v>
      </c>
      <c r="F79" s="262"/>
      <c r="G79" s="262"/>
      <c r="H79" s="262"/>
      <c r="I79" s="246">
        <v>8560</v>
      </c>
      <c r="J79" s="246"/>
      <c r="K79" s="246"/>
      <c r="L79" s="246"/>
      <c r="M79" s="246"/>
      <c r="N79" s="246"/>
    </row>
    <row r="80" spans="1:14">
      <c r="A80" s="166"/>
      <c r="B80" s="166"/>
      <c r="C80" s="166"/>
      <c r="D80" s="144"/>
      <c r="E80" s="262" t="s">
        <v>98</v>
      </c>
      <c r="F80" s="262"/>
      <c r="G80" s="262"/>
      <c r="H80" s="262"/>
      <c r="I80" s="246">
        <v>60</v>
      </c>
      <c r="J80" s="246"/>
      <c r="K80" s="246"/>
      <c r="L80" s="246"/>
      <c r="M80" s="246"/>
      <c r="N80" s="246"/>
    </row>
    <row r="81" spans="1:14">
      <c r="A81" s="144"/>
      <c r="B81" s="144"/>
      <c r="C81" s="144"/>
      <c r="D81" s="144"/>
      <c r="E81" s="262" t="s">
        <v>99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44"/>
      <c r="B82" s="144"/>
      <c r="C82" s="144"/>
      <c r="D82" s="144"/>
      <c r="E82" s="262" t="s">
        <v>100</v>
      </c>
      <c r="F82" s="262"/>
      <c r="G82" s="262"/>
      <c r="H82" s="262"/>
      <c r="I82" s="246">
        <v>331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165"/>
      <c r="F83" s="165"/>
      <c r="G83" s="165"/>
      <c r="H83" s="165"/>
      <c r="I83" s="162"/>
      <c r="J83" s="162"/>
      <c r="K83" s="162"/>
      <c r="L83" s="162"/>
      <c r="M83" s="162"/>
      <c r="N83" s="162"/>
    </row>
    <row r="84" spans="1:14">
      <c r="A84" s="144"/>
      <c r="B84" s="144"/>
      <c r="C84" s="144"/>
      <c r="D84" s="144"/>
      <c r="E84" s="262" t="s">
        <v>101</v>
      </c>
      <c r="F84" s="262"/>
      <c r="G84" s="262"/>
      <c r="H84" s="262"/>
      <c r="I84" s="246">
        <f>SUM(I76:N82)</f>
        <v>67451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5"/>
      <c r="F85" s="165"/>
      <c r="G85" s="165"/>
      <c r="H85" s="165"/>
      <c r="I85" s="162"/>
      <c r="J85" s="162"/>
      <c r="K85" s="162"/>
      <c r="L85" s="162"/>
      <c r="M85" s="162"/>
      <c r="N85" s="162"/>
    </row>
    <row r="86" spans="1:14" ht="15.75" thickBot="1">
      <c r="A86" s="270">
        <f ca="1">NOW()</f>
        <v>45133.524284143517</v>
      </c>
      <c r="B86" s="270"/>
      <c r="C86" s="270"/>
      <c r="D86" s="270"/>
      <c r="E86" s="259" t="s">
        <v>102</v>
      </c>
      <c r="F86" s="259"/>
      <c r="G86" s="259"/>
      <c r="H86" s="259"/>
      <c r="I86" s="260">
        <f>(I84-I73)</f>
        <v>218</v>
      </c>
      <c r="J86" s="260"/>
      <c r="K86" s="260"/>
      <c r="L86" s="260"/>
      <c r="M86" s="260"/>
      <c r="N86" s="260"/>
    </row>
    <row r="87" spans="1:14" ht="15.75" thickTop="1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35"/>
    </row>
    <row r="88" spans="1:14">
      <c r="A88" s="144"/>
      <c r="B88" s="144"/>
      <c r="C88" s="144"/>
      <c r="D88" s="144"/>
    </row>
  </sheetData>
  <mergeCells count="70">
    <mergeCell ref="I61:N61"/>
    <mergeCell ref="B56:C56"/>
    <mergeCell ref="E56:H56"/>
    <mergeCell ref="I56:N56"/>
    <mergeCell ref="A1:A2"/>
    <mergeCell ref="N1:N7"/>
    <mergeCell ref="N10:N25"/>
    <mergeCell ref="N27:N38"/>
    <mergeCell ref="A39:N39"/>
    <mergeCell ref="E67:H67"/>
    <mergeCell ref="I67:N67"/>
    <mergeCell ref="B62:C62"/>
    <mergeCell ref="E62:N62"/>
    <mergeCell ref="B57:C57"/>
    <mergeCell ref="E57:H57"/>
    <mergeCell ref="I57:N57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E65:H65"/>
    <mergeCell ref="I65:N65"/>
    <mergeCell ref="B66:C66"/>
    <mergeCell ref="E66:H66"/>
    <mergeCell ref="I66:N66"/>
    <mergeCell ref="E63:H63"/>
    <mergeCell ref="I63:N63"/>
    <mergeCell ref="B64:C64"/>
    <mergeCell ref="E64:H64"/>
    <mergeCell ref="I64:N64"/>
    <mergeCell ref="A76:C76"/>
    <mergeCell ref="E76:H76"/>
    <mergeCell ref="B68:C68"/>
    <mergeCell ref="E68:H68"/>
    <mergeCell ref="I68:N68"/>
    <mergeCell ref="A71:C75"/>
    <mergeCell ref="E71:H71"/>
    <mergeCell ref="I71:N71"/>
    <mergeCell ref="E73:H73"/>
    <mergeCell ref="I73:N73"/>
    <mergeCell ref="E74:H74"/>
    <mergeCell ref="I74:N74"/>
    <mergeCell ref="E69:H69"/>
    <mergeCell ref="I69:N69"/>
    <mergeCell ref="B70:C70"/>
    <mergeCell ref="E70:H70"/>
    <mergeCell ref="I70:N70"/>
    <mergeCell ref="I76:N76"/>
    <mergeCell ref="E78:H78"/>
    <mergeCell ref="I78:N78"/>
    <mergeCell ref="E79:H79"/>
    <mergeCell ref="I79:N79"/>
    <mergeCell ref="E77:H77"/>
    <mergeCell ref="I77:N77"/>
    <mergeCell ref="E80:H80"/>
    <mergeCell ref="I80:N80"/>
    <mergeCell ref="A86:D86"/>
    <mergeCell ref="E86:H86"/>
    <mergeCell ref="I86:N86"/>
    <mergeCell ref="E81:H81"/>
    <mergeCell ref="I81:N81"/>
    <mergeCell ref="E82:H82"/>
    <mergeCell ref="I82:N82"/>
    <mergeCell ref="E84:H84"/>
    <mergeCell ref="I84:N84"/>
  </mergeCells>
  <pageMargins left="0.7" right="0.17" top="0.75" bottom="0.17" header="0.3" footer="0.17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 ht="15" customHeight="1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120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1950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23639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3434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3861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2566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9050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2018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1901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2206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1729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1986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353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292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1208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140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101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206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116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172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269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424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120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153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266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891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78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323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322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579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119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219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722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337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1205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549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4200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48419</v>
      </c>
      <c r="D44" s="79">
        <f t="shared" si="0"/>
        <v>3191</v>
      </c>
      <c r="E44" s="80">
        <f t="shared" si="0"/>
        <v>723</v>
      </c>
      <c r="F44" s="80">
        <f t="shared" si="0"/>
        <v>645</v>
      </c>
      <c r="G44" s="80">
        <f t="shared" si="0"/>
        <v>1613</v>
      </c>
      <c r="H44" s="80">
        <f t="shared" si="0"/>
        <v>1729</v>
      </c>
      <c r="I44" s="80">
        <f t="shared" si="0"/>
        <v>2992</v>
      </c>
      <c r="J44" s="80">
        <f t="shared" si="0"/>
        <v>4192</v>
      </c>
      <c r="K44" s="81">
        <f t="shared" si="0"/>
        <v>4200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48419</v>
      </c>
      <c r="D46" s="84">
        <f t="shared" si="1"/>
        <v>3191</v>
      </c>
      <c r="E46" s="85">
        <f t="shared" si="1"/>
        <v>723</v>
      </c>
      <c r="F46" s="85">
        <f t="shared" si="1"/>
        <v>645</v>
      </c>
      <c r="G46" s="85">
        <f t="shared" si="1"/>
        <v>1613</v>
      </c>
      <c r="H46" s="85">
        <f t="shared" si="1"/>
        <v>1729</v>
      </c>
      <c r="I46" s="85">
        <f t="shared" si="1"/>
        <v>2992</v>
      </c>
      <c r="J46" s="85">
        <f t="shared" si="1"/>
        <v>4192</v>
      </c>
      <c r="K46" s="86">
        <f t="shared" si="1"/>
        <v>4200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66"/>
      <c r="B50" s="103"/>
      <c r="C50" s="103"/>
      <c r="D50" s="103"/>
      <c r="E50" s="103"/>
      <c r="F50" s="103"/>
      <c r="G50" s="103"/>
      <c r="H50" s="103"/>
      <c r="I50" s="166"/>
      <c r="J50" s="166"/>
      <c r="K50" s="166"/>
      <c r="L50" s="166"/>
      <c r="M50" s="166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508399.5</v>
      </c>
      <c r="D51" s="106">
        <f t="shared" si="2"/>
        <v>32548.199999999997</v>
      </c>
      <c r="E51" s="107">
        <f t="shared" si="2"/>
        <v>7374.5999999999995</v>
      </c>
      <c r="F51" s="107">
        <f t="shared" si="2"/>
        <v>6578.9999999999991</v>
      </c>
      <c r="G51" s="107">
        <f t="shared" si="2"/>
        <v>16613.900000000001</v>
      </c>
      <c r="H51" s="107">
        <f t="shared" si="2"/>
        <v>18154.5</v>
      </c>
      <c r="I51" s="107">
        <f t="shared" si="2"/>
        <v>31116.799999999999</v>
      </c>
      <c r="J51" s="107">
        <f t="shared" si="2"/>
        <v>44435.199999999997</v>
      </c>
      <c r="K51" s="108">
        <f t="shared" si="2"/>
        <v>43680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66"/>
      <c r="B55" s="166"/>
      <c r="C55" s="166"/>
      <c r="D55" s="166"/>
      <c r="E55" s="103"/>
      <c r="F55" s="103"/>
      <c r="G55" s="103"/>
      <c r="H55" s="166"/>
      <c r="I55" s="166"/>
      <c r="J55" s="166"/>
      <c r="K55" s="166"/>
      <c r="L55" s="166"/>
      <c r="M55" s="166"/>
      <c r="N55" s="113"/>
    </row>
    <row r="56" spans="1:14" ht="15.75" thickBot="1">
      <c r="A56" s="67" t="s">
        <v>66</v>
      </c>
      <c r="B56" s="121"/>
      <c r="C56" s="122"/>
      <c r="D56" s="123">
        <f>(D46*D54)</f>
        <v>277.61699999999996</v>
      </c>
      <c r="E56" s="124">
        <f>(E46*E54)</f>
        <v>62.900999999999996</v>
      </c>
      <c r="F56" s="124">
        <f>(F46*F54)</f>
        <v>56.114999999999995</v>
      </c>
      <c r="G56" s="124">
        <f>(G46*G54)</f>
        <v>140.33099999999999</v>
      </c>
      <c r="H56" s="124">
        <f t="shared" ref="H56" si="3">(H46*H54)</f>
        <v>150.423</v>
      </c>
      <c r="I56" s="124">
        <f>(I46*I54)</f>
        <v>260.30399999999997</v>
      </c>
      <c r="J56" s="124">
        <f>(J46*J54)</f>
        <v>364.70399999999995</v>
      </c>
      <c r="K56" s="125">
        <f>(K46*K54)</f>
        <v>365.4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66"/>
      <c r="B57" s="166"/>
      <c r="C57" s="166"/>
      <c r="D57" s="166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67704</v>
      </c>
      <c r="C58" s="248"/>
      <c r="D58" s="129" t="s">
        <v>68</v>
      </c>
      <c r="E58" s="249">
        <v>45088</v>
      </c>
      <c r="F58" s="249"/>
      <c r="G58" s="249"/>
      <c r="H58" s="249"/>
      <c r="I58" s="250" t="s">
        <v>111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381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67732</v>
      </c>
      <c r="J59" s="246"/>
      <c r="K59" s="246"/>
      <c r="L59" s="246"/>
      <c r="M59" s="246"/>
      <c r="N59" s="246"/>
    </row>
    <row r="60" spans="1:14" ht="15.75" thickBot="1">
      <c r="A60" s="166"/>
      <c r="B60" s="130"/>
      <c r="C60" s="130"/>
      <c r="D60" s="129"/>
      <c r="E60" s="262" t="s">
        <v>71</v>
      </c>
      <c r="F60" s="262"/>
      <c r="G60" s="262"/>
      <c r="H60" s="262"/>
      <c r="I60" s="246">
        <v>67732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67323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66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708901.7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67732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1677.7950000000001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66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710579.495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66"/>
      <c r="B67" s="131"/>
      <c r="C67" s="131"/>
      <c r="D67" s="166"/>
      <c r="E67" s="259" t="s">
        <v>82</v>
      </c>
      <c r="F67" s="259"/>
      <c r="G67" s="259"/>
      <c r="H67" s="259"/>
      <c r="I67" s="260">
        <v>42726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10.554780609895579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66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67732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60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45088</v>
      </c>
      <c r="B73" s="268"/>
      <c r="C73" s="268"/>
      <c r="D73" s="166"/>
      <c r="E73" s="259" t="s">
        <v>91</v>
      </c>
      <c r="F73" s="259"/>
      <c r="G73" s="259"/>
      <c r="H73" s="259"/>
      <c r="I73" s="260">
        <v>-45500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66"/>
      <c r="E74" s="166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66"/>
      <c r="E75" s="259" t="s">
        <v>92</v>
      </c>
      <c r="F75" s="259"/>
      <c r="G75" s="259"/>
      <c r="H75" s="259"/>
      <c r="I75" s="260">
        <f>(I67+I68+I69+I70+I71+I73+I76+I72)</f>
        <v>64958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66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66"/>
      <c r="E77" s="166"/>
      <c r="F77" s="137"/>
      <c r="G77" s="163"/>
      <c r="H77" s="163"/>
      <c r="I77" s="164"/>
      <c r="J77" s="164"/>
      <c r="K77" s="164"/>
      <c r="L77" s="164"/>
      <c r="M77" s="164"/>
      <c r="N77" s="140"/>
    </row>
    <row r="78" spans="1:14">
      <c r="A78" s="265" t="s">
        <v>111</v>
      </c>
      <c r="B78" s="265"/>
      <c r="C78" s="265"/>
      <c r="D78" s="166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57800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7696</v>
      </c>
      <c r="J81" s="246"/>
      <c r="K81" s="246"/>
      <c r="L81" s="246"/>
      <c r="M81" s="246"/>
      <c r="N81" s="246"/>
    </row>
    <row r="82" spans="1:14">
      <c r="A82" s="166"/>
      <c r="B82" s="166"/>
      <c r="C82" s="166"/>
      <c r="D82" s="144"/>
      <c r="E82" s="262" t="s">
        <v>98</v>
      </c>
      <c r="F82" s="262"/>
      <c r="G82" s="262"/>
      <c r="H82" s="262"/>
      <c r="I82" s="246">
        <v>60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381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5"/>
      <c r="F85" s="165"/>
      <c r="G85" s="165"/>
      <c r="H85" s="165"/>
      <c r="I85" s="162"/>
      <c r="J85" s="162"/>
      <c r="K85" s="162"/>
      <c r="L85" s="162"/>
      <c r="M85" s="162"/>
      <c r="N85" s="162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65937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65"/>
      <c r="F87" s="165"/>
      <c r="G87" s="165"/>
      <c r="H87" s="165"/>
      <c r="I87" s="162"/>
      <c r="J87" s="162"/>
      <c r="K87" s="162"/>
      <c r="L87" s="162"/>
      <c r="M87" s="162"/>
      <c r="N87" s="162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979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2:N27"/>
    <mergeCell ref="N29:N40"/>
    <mergeCell ref="A41:N41"/>
    <mergeCell ref="N1:N10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2" header="0.3" footer="0.17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90"/>
  <sheetViews>
    <sheetView topLeftCell="A76" workbookViewId="0">
      <selection activeCell="I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123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1940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23571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3502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3638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2803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9312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1979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" customHeight="1" thickBot="1">
      <c r="A10" s="215" t="s">
        <v>122</v>
      </c>
      <c r="B10" s="216"/>
      <c r="C10" s="30">
        <v>2755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2216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1724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2055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378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315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1214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142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0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198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114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177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283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223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123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137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" customHeight="1" thickBot="1">
      <c r="A27" s="223" t="s">
        <v>37</v>
      </c>
      <c r="B27" s="216"/>
      <c r="C27" s="218"/>
      <c r="D27" s="218">
        <v>267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884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79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322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332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597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0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217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734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341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1204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554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4059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49500</v>
      </c>
      <c r="D44" s="79">
        <f t="shared" si="0"/>
        <v>2776</v>
      </c>
      <c r="E44" s="80">
        <f t="shared" si="0"/>
        <v>733</v>
      </c>
      <c r="F44" s="80">
        <f t="shared" si="0"/>
        <v>693</v>
      </c>
      <c r="G44" s="80">
        <f t="shared" si="0"/>
        <v>1618</v>
      </c>
      <c r="H44" s="80">
        <f t="shared" si="0"/>
        <v>1724</v>
      </c>
      <c r="I44" s="80">
        <f t="shared" si="0"/>
        <v>3015</v>
      </c>
      <c r="J44" s="80">
        <f t="shared" si="0"/>
        <v>4271</v>
      </c>
      <c r="K44" s="81">
        <f t="shared" si="0"/>
        <v>4059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49500</v>
      </c>
      <c r="D46" s="84">
        <f t="shared" si="1"/>
        <v>2776</v>
      </c>
      <c r="E46" s="85">
        <f t="shared" si="1"/>
        <v>733</v>
      </c>
      <c r="F46" s="85">
        <f t="shared" si="1"/>
        <v>693</v>
      </c>
      <c r="G46" s="85">
        <f t="shared" si="1"/>
        <v>1618</v>
      </c>
      <c r="H46" s="85">
        <f t="shared" si="1"/>
        <v>1724</v>
      </c>
      <c r="I46" s="85">
        <f t="shared" si="1"/>
        <v>3015</v>
      </c>
      <c r="J46" s="85">
        <f t="shared" si="1"/>
        <v>4271</v>
      </c>
      <c r="K46" s="86">
        <f t="shared" si="1"/>
        <v>4059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71"/>
      <c r="B50" s="103"/>
      <c r="C50" s="103"/>
      <c r="D50" s="103"/>
      <c r="E50" s="103"/>
      <c r="F50" s="103"/>
      <c r="G50" s="103"/>
      <c r="H50" s="103"/>
      <c r="I50" s="171"/>
      <c r="J50" s="171"/>
      <c r="K50" s="171"/>
      <c r="L50" s="171"/>
      <c r="M50" s="171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519750</v>
      </c>
      <c r="D51" s="106">
        <f t="shared" si="2"/>
        <v>28315.199999999997</v>
      </c>
      <c r="E51" s="107">
        <f t="shared" si="2"/>
        <v>7476.5999999999995</v>
      </c>
      <c r="F51" s="107">
        <f t="shared" si="2"/>
        <v>7068.5999999999995</v>
      </c>
      <c r="G51" s="107">
        <f t="shared" si="2"/>
        <v>16665.400000000001</v>
      </c>
      <c r="H51" s="107">
        <f t="shared" si="2"/>
        <v>18102</v>
      </c>
      <c r="I51" s="107">
        <f t="shared" si="2"/>
        <v>31356</v>
      </c>
      <c r="J51" s="107">
        <f t="shared" si="2"/>
        <v>45272.6</v>
      </c>
      <c r="K51" s="108">
        <f t="shared" si="2"/>
        <v>42213.599999999999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71"/>
      <c r="B55" s="171"/>
      <c r="C55" s="171"/>
      <c r="D55" s="171"/>
      <c r="E55" s="103"/>
      <c r="F55" s="103"/>
      <c r="G55" s="103"/>
      <c r="H55" s="171"/>
      <c r="I55" s="171"/>
      <c r="J55" s="171"/>
      <c r="K55" s="171"/>
      <c r="L55" s="171"/>
      <c r="M55" s="171"/>
      <c r="N55" s="113"/>
    </row>
    <row r="56" spans="1:14" ht="15.75" thickBot="1">
      <c r="A56" s="67" t="s">
        <v>66</v>
      </c>
      <c r="B56" s="121"/>
      <c r="C56" s="122"/>
      <c r="D56" s="123">
        <f>(D46*D54)</f>
        <v>241.51199999999997</v>
      </c>
      <c r="E56" s="124">
        <f>(E46*E54)</f>
        <v>63.770999999999994</v>
      </c>
      <c r="F56" s="124">
        <f>(F46*F54)</f>
        <v>60.290999999999997</v>
      </c>
      <c r="G56" s="124">
        <f>(G46*G54)</f>
        <v>140.76599999999999</v>
      </c>
      <c r="H56" s="124">
        <f t="shared" ref="H56" si="3">(H46*H54)</f>
        <v>149.988</v>
      </c>
      <c r="I56" s="124">
        <f>(I46*I54)</f>
        <v>262.30500000000001</v>
      </c>
      <c r="J56" s="124">
        <f>(J46*J54)</f>
        <v>371.577</v>
      </c>
      <c r="K56" s="125">
        <f>(K46*K54)</f>
        <v>353.13299999999998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71"/>
      <c r="B57" s="171"/>
      <c r="C57" s="171"/>
      <c r="D57" s="171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68389</v>
      </c>
      <c r="C58" s="248"/>
      <c r="D58" s="129" t="s">
        <v>68</v>
      </c>
      <c r="E58" s="249">
        <v>45089</v>
      </c>
      <c r="F58" s="249"/>
      <c r="G58" s="249"/>
      <c r="H58" s="249"/>
      <c r="I58" s="250" t="s">
        <v>112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406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68405</v>
      </c>
      <c r="J59" s="246"/>
      <c r="K59" s="246"/>
      <c r="L59" s="246"/>
      <c r="M59" s="246"/>
      <c r="N59" s="246"/>
    </row>
    <row r="60" spans="1:14" ht="15.75" thickBot="1">
      <c r="A60" s="171"/>
      <c r="B60" s="130"/>
      <c r="C60" s="130"/>
      <c r="D60" s="129"/>
      <c r="E60" s="262" t="s">
        <v>71</v>
      </c>
      <c r="F60" s="262"/>
      <c r="G60" s="262"/>
      <c r="H60" s="262"/>
      <c r="I60" s="246">
        <v>68405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67983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71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716219.99999999988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68405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1643.3430000000001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71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717863.34299999988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71"/>
      <c r="B67" s="131"/>
      <c r="C67" s="131"/>
      <c r="D67" s="171"/>
      <c r="E67" s="259" t="s">
        <v>82</v>
      </c>
      <c r="F67" s="259"/>
      <c r="G67" s="259"/>
      <c r="H67" s="259"/>
      <c r="I67" s="260">
        <v>45500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10.559453731079827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71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" customHeight="1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68405</v>
      </c>
      <c r="J71" s="260"/>
      <c r="K71" s="260"/>
      <c r="L71" s="260"/>
      <c r="M71" s="260"/>
      <c r="N71" s="260"/>
    </row>
    <row r="72" spans="1:14" ht="15" customHeight="1" thickBot="1">
      <c r="A72" s="76" t="s">
        <v>89</v>
      </c>
      <c r="B72" s="266">
        <f>I80+I82</f>
        <v>385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 ht="15" customHeight="1">
      <c r="A73" s="268">
        <v>45089</v>
      </c>
      <c r="B73" s="268"/>
      <c r="C73" s="268"/>
      <c r="D73" s="171"/>
      <c r="E73" s="259" t="s">
        <v>91</v>
      </c>
      <c r="F73" s="259"/>
      <c r="G73" s="259"/>
      <c r="H73" s="259"/>
      <c r="I73" s="260">
        <v>-44200</v>
      </c>
      <c r="J73" s="260"/>
      <c r="K73" s="260"/>
      <c r="L73" s="260"/>
      <c r="M73" s="260"/>
      <c r="N73" s="260"/>
    </row>
    <row r="74" spans="1:14" ht="15" customHeight="1">
      <c r="A74" s="268"/>
      <c r="B74" s="268"/>
      <c r="C74" s="268"/>
      <c r="D74" s="171"/>
      <c r="E74" s="171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 ht="15" customHeight="1">
      <c r="A75" s="268"/>
      <c r="B75" s="268"/>
      <c r="C75" s="268"/>
      <c r="D75" s="171"/>
      <c r="E75" s="259" t="s">
        <v>92</v>
      </c>
      <c r="F75" s="259"/>
      <c r="G75" s="259"/>
      <c r="H75" s="259"/>
      <c r="I75" s="260">
        <f>(I67+I68+I69+I70+I71+I73+I76+I72)</f>
        <v>69705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71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71"/>
      <c r="E77" s="171"/>
      <c r="F77" s="137"/>
      <c r="G77" s="169"/>
      <c r="H77" s="169"/>
      <c r="I77" s="170"/>
      <c r="J77" s="170"/>
      <c r="K77" s="170"/>
      <c r="L77" s="170"/>
      <c r="M77" s="170"/>
      <c r="N77" s="140"/>
    </row>
    <row r="78" spans="1:14">
      <c r="A78" s="265" t="s">
        <v>112</v>
      </c>
      <c r="B78" s="265"/>
      <c r="C78" s="265"/>
      <c r="D78" s="171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61300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315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8480</v>
      </c>
      <c r="J81" s="246"/>
      <c r="K81" s="246"/>
      <c r="L81" s="246"/>
      <c r="M81" s="246"/>
      <c r="N81" s="246"/>
    </row>
    <row r="82" spans="1:14">
      <c r="A82" s="171"/>
      <c r="B82" s="171"/>
      <c r="C82" s="171"/>
      <c r="D82" s="144"/>
      <c r="E82" s="262" t="s">
        <v>98</v>
      </c>
      <c r="F82" s="262"/>
      <c r="G82" s="262"/>
      <c r="H82" s="262"/>
      <c r="I82" s="246">
        <v>70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406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7"/>
      <c r="F85" s="167"/>
      <c r="G85" s="167"/>
      <c r="H85" s="167"/>
      <c r="I85" s="168"/>
      <c r="J85" s="168"/>
      <c r="K85" s="168"/>
      <c r="L85" s="168"/>
      <c r="M85" s="168"/>
      <c r="N85" s="168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70571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67"/>
      <c r="F87" s="167"/>
      <c r="G87" s="167"/>
      <c r="H87" s="167"/>
      <c r="I87" s="168"/>
      <c r="J87" s="168"/>
      <c r="K87" s="168"/>
      <c r="L87" s="168"/>
      <c r="M87" s="168"/>
      <c r="N87" s="168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866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A88:D88"/>
    <mergeCell ref="E88:H88"/>
    <mergeCell ref="I88:N88"/>
    <mergeCell ref="A73:C77"/>
    <mergeCell ref="E75:H75"/>
    <mergeCell ref="I75:N75"/>
    <mergeCell ref="A78:C78"/>
    <mergeCell ref="E83:H83"/>
    <mergeCell ref="I83:N83"/>
    <mergeCell ref="E78:H78"/>
    <mergeCell ref="I78:N78"/>
    <mergeCell ref="E79:H79"/>
    <mergeCell ref="I79:N79"/>
    <mergeCell ref="E80:H80"/>
    <mergeCell ref="I80:N80"/>
    <mergeCell ref="E86:H86"/>
    <mergeCell ref="E62:H62"/>
    <mergeCell ref="I62:N62"/>
    <mergeCell ref="B63:C63"/>
    <mergeCell ref="E64:N64"/>
    <mergeCell ref="B72:C72"/>
    <mergeCell ref="E72:H72"/>
    <mergeCell ref="I72:N72"/>
    <mergeCell ref="E67:H67"/>
    <mergeCell ref="I67:N67"/>
    <mergeCell ref="E65:H65"/>
    <mergeCell ref="I65:N65"/>
    <mergeCell ref="B66:C66"/>
    <mergeCell ref="E66:H66"/>
    <mergeCell ref="I66:N66"/>
    <mergeCell ref="E63:H63"/>
    <mergeCell ref="I63:N63"/>
    <mergeCell ref="I61:N61"/>
    <mergeCell ref="A1:A2"/>
    <mergeCell ref="N1:N10"/>
    <mergeCell ref="N12:N27"/>
    <mergeCell ref="N29:N40"/>
    <mergeCell ref="A41:N41"/>
    <mergeCell ref="B58:C58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B64:C64"/>
    <mergeCell ref="E76:H76"/>
    <mergeCell ref="B68:C68"/>
    <mergeCell ref="E68:H68"/>
    <mergeCell ref="I68:N68"/>
    <mergeCell ref="E71:H71"/>
    <mergeCell ref="I71:N71"/>
    <mergeCell ref="E73:H73"/>
    <mergeCell ref="I73:N73"/>
    <mergeCell ref="E69:H69"/>
    <mergeCell ref="I69:N69"/>
    <mergeCell ref="B70:C70"/>
    <mergeCell ref="E70:H70"/>
    <mergeCell ref="I70:N70"/>
    <mergeCell ref="I76:N76"/>
    <mergeCell ref="I86:N86"/>
    <mergeCell ref="E81:H81"/>
    <mergeCell ref="I81:N81"/>
    <mergeCell ref="E82:H82"/>
    <mergeCell ref="I82:N82"/>
    <mergeCell ref="E84:H84"/>
    <mergeCell ref="I84:N84"/>
  </mergeCells>
  <pageMargins left="0.7" right="0.17" top="0.75" bottom="0.17" header="0.3" footer="0.17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124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1892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23678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3424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3395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2541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9380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1959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" customHeight="1" thickBot="1">
      <c r="A10" s="215" t="s">
        <v>122</v>
      </c>
      <c r="B10" s="216"/>
      <c r="C10" s="30">
        <v>1989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2169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1726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2021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399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295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1180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139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205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200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118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167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277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220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120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158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" customHeight="1" thickBot="1">
      <c r="A27" s="223" t="s">
        <v>37</v>
      </c>
      <c r="B27" s="216"/>
      <c r="C27" s="218"/>
      <c r="D27" s="218">
        <v>293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527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78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308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336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591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163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227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754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344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1221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556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4096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48258</v>
      </c>
      <c r="D44" s="79">
        <f t="shared" si="0"/>
        <v>3187</v>
      </c>
      <c r="E44" s="80">
        <f t="shared" si="0"/>
        <v>722</v>
      </c>
      <c r="F44" s="80">
        <f t="shared" si="0"/>
        <v>694</v>
      </c>
      <c r="G44" s="80">
        <f t="shared" si="0"/>
        <v>1281</v>
      </c>
      <c r="H44" s="80">
        <f t="shared" si="0"/>
        <v>1726</v>
      </c>
      <c r="I44" s="80">
        <f t="shared" si="0"/>
        <v>2992</v>
      </c>
      <c r="J44" s="80">
        <f t="shared" si="0"/>
        <v>4190</v>
      </c>
      <c r="K44" s="81">
        <f t="shared" si="0"/>
        <v>4096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48258</v>
      </c>
      <c r="D46" s="84">
        <f t="shared" si="1"/>
        <v>3187</v>
      </c>
      <c r="E46" s="85">
        <f t="shared" si="1"/>
        <v>722</v>
      </c>
      <c r="F46" s="85">
        <f t="shared" si="1"/>
        <v>694</v>
      </c>
      <c r="G46" s="85">
        <f t="shared" si="1"/>
        <v>1281</v>
      </c>
      <c r="H46" s="85">
        <f t="shared" si="1"/>
        <v>1726</v>
      </c>
      <c r="I46" s="85">
        <f t="shared" si="1"/>
        <v>2992</v>
      </c>
      <c r="J46" s="85">
        <f t="shared" si="1"/>
        <v>4190</v>
      </c>
      <c r="K46" s="86">
        <f t="shared" si="1"/>
        <v>4096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71"/>
      <c r="B50" s="103"/>
      <c r="C50" s="103"/>
      <c r="D50" s="103"/>
      <c r="E50" s="103"/>
      <c r="F50" s="103"/>
      <c r="G50" s="103"/>
      <c r="H50" s="103"/>
      <c r="I50" s="171"/>
      <c r="J50" s="171"/>
      <c r="K50" s="171"/>
      <c r="L50" s="171"/>
      <c r="M50" s="171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506709</v>
      </c>
      <c r="D51" s="106">
        <f t="shared" si="2"/>
        <v>32507.399999999998</v>
      </c>
      <c r="E51" s="107">
        <f t="shared" si="2"/>
        <v>7364.4</v>
      </c>
      <c r="F51" s="107">
        <f t="shared" si="2"/>
        <v>7078.7999999999993</v>
      </c>
      <c r="G51" s="107">
        <f t="shared" si="2"/>
        <v>13194.300000000001</v>
      </c>
      <c r="H51" s="107">
        <f t="shared" si="2"/>
        <v>18123</v>
      </c>
      <c r="I51" s="107">
        <f t="shared" si="2"/>
        <v>31116.799999999999</v>
      </c>
      <c r="J51" s="107">
        <f t="shared" si="2"/>
        <v>44414</v>
      </c>
      <c r="K51" s="108">
        <f t="shared" si="2"/>
        <v>42598.400000000001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71"/>
      <c r="B55" s="171"/>
      <c r="C55" s="171"/>
      <c r="D55" s="171"/>
      <c r="E55" s="103"/>
      <c r="F55" s="103"/>
      <c r="G55" s="103"/>
      <c r="H55" s="171"/>
      <c r="I55" s="171"/>
      <c r="J55" s="171"/>
      <c r="K55" s="171"/>
      <c r="L55" s="171"/>
      <c r="M55" s="171"/>
      <c r="N55" s="113"/>
    </row>
    <row r="56" spans="1:14" ht="15.75" thickBot="1">
      <c r="A56" s="67" t="s">
        <v>66</v>
      </c>
      <c r="B56" s="121"/>
      <c r="C56" s="122"/>
      <c r="D56" s="123">
        <f>(D46*D54)</f>
        <v>277.26900000000001</v>
      </c>
      <c r="E56" s="124">
        <f>(E46*E54)</f>
        <v>62.813999999999993</v>
      </c>
      <c r="F56" s="124">
        <f>(F46*F54)</f>
        <v>60.377999999999993</v>
      </c>
      <c r="G56" s="124">
        <f>(G46*G54)</f>
        <v>111.44699999999999</v>
      </c>
      <c r="H56" s="124">
        <f t="shared" ref="H56" si="3">(H46*H54)</f>
        <v>150.16199999999998</v>
      </c>
      <c r="I56" s="124">
        <f>(I46*I54)</f>
        <v>260.30399999999997</v>
      </c>
      <c r="J56" s="124">
        <f>(J46*J54)</f>
        <v>364.53</v>
      </c>
      <c r="K56" s="125">
        <f>(K46*K54)</f>
        <v>356.35199999999998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71"/>
      <c r="B57" s="171"/>
      <c r="C57" s="171"/>
      <c r="D57" s="171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67146</v>
      </c>
      <c r="C58" s="248"/>
      <c r="D58" s="129" t="s">
        <v>68</v>
      </c>
      <c r="E58" s="249">
        <v>45090</v>
      </c>
      <c r="F58" s="249"/>
      <c r="G58" s="249"/>
      <c r="H58" s="249"/>
      <c r="I58" s="250" t="s">
        <v>114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362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67182</v>
      </c>
      <c r="J59" s="246"/>
      <c r="K59" s="246"/>
      <c r="L59" s="246"/>
      <c r="M59" s="246"/>
      <c r="N59" s="246"/>
    </row>
    <row r="60" spans="1:14" ht="15.75" thickBot="1">
      <c r="A60" s="171"/>
      <c r="B60" s="130"/>
      <c r="C60" s="130"/>
      <c r="D60" s="129"/>
      <c r="E60" s="262" t="s">
        <v>71</v>
      </c>
      <c r="F60" s="262"/>
      <c r="G60" s="262"/>
      <c r="H60" s="262"/>
      <c r="I60" s="246">
        <v>67182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66784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71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703106.10000000021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67182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1643.2559999999999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71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704749.35600000026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71"/>
      <c r="B67" s="131"/>
      <c r="C67" s="131"/>
      <c r="D67" s="171"/>
      <c r="E67" s="259" t="s">
        <v>82</v>
      </c>
      <c r="F67" s="259"/>
      <c r="G67" s="259"/>
      <c r="H67" s="259"/>
      <c r="I67" s="260">
        <v>44200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10.552667644944901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71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" customHeight="1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67182</v>
      </c>
      <c r="J71" s="260"/>
      <c r="K71" s="260"/>
      <c r="L71" s="260"/>
      <c r="M71" s="260"/>
      <c r="N71" s="260"/>
    </row>
    <row r="72" spans="1:14" ht="15" customHeight="1" thickBot="1">
      <c r="A72" s="76" t="s">
        <v>89</v>
      </c>
      <c r="B72" s="266">
        <f>I80+I82</f>
        <v>200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 ht="15" customHeight="1">
      <c r="A73" s="268">
        <v>45090</v>
      </c>
      <c r="B73" s="268"/>
      <c r="C73" s="268"/>
      <c r="D73" s="171"/>
      <c r="E73" s="259" t="s">
        <v>91</v>
      </c>
      <c r="F73" s="259"/>
      <c r="G73" s="259"/>
      <c r="H73" s="259"/>
      <c r="I73" s="260">
        <v>-45501</v>
      </c>
      <c r="J73" s="260"/>
      <c r="K73" s="260"/>
      <c r="L73" s="260"/>
      <c r="M73" s="260"/>
      <c r="N73" s="260"/>
    </row>
    <row r="74" spans="1:14" ht="15" customHeight="1">
      <c r="A74" s="268"/>
      <c r="B74" s="268"/>
      <c r="C74" s="268"/>
      <c r="D74" s="171"/>
      <c r="E74" s="171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 ht="15" customHeight="1">
      <c r="A75" s="268"/>
      <c r="B75" s="268"/>
      <c r="C75" s="268"/>
      <c r="D75" s="171"/>
      <c r="E75" s="259" t="s">
        <v>92</v>
      </c>
      <c r="F75" s="259"/>
      <c r="G75" s="259"/>
      <c r="H75" s="259"/>
      <c r="I75" s="260">
        <f>(I67+I68+I69+I70+I71+I73+I76+I72)</f>
        <v>65881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71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71"/>
      <c r="E77" s="171"/>
      <c r="F77" s="137"/>
      <c r="G77" s="169"/>
      <c r="H77" s="169"/>
      <c r="I77" s="170"/>
      <c r="J77" s="170"/>
      <c r="K77" s="170"/>
      <c r="L77" s="170"/>
      <c r="M77" s="170"/>
      <c r="N77" s="140"/>
    </row>
    <row r="78" spans="1:14">
      <c r="A78" s="265" t="s">
        <v>114</v>
      </c>
      <c r="B78" s="265"/>
      <c r="C78" s="265"/>
      <c r="D78" s="171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47400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17534</v>
      </c>
      <c r="J81" s="246"/>
      <c r="K81" s="246"/>
      <c r="L81" s="246"/>
      <c r="M81" s="246"/>
      <c r="N81" s="246"/>
    </row>
    <row r="82" spans="1:14">
      <c r="A82" s="171"/>
      <c r="B82" s="171"/>
      <c r="C82" s="171"/>
      <c r="D82" s="144"/>
      <c r="E82" s="262" t="s">
        <v>98</v>
      </c>
      <c r="F82" s="262"/>
      <c r="G82" s="262"/>
      <c r="H82" s="262"/>
      <c r="I82" s="246">
        <v>200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362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7"/>
      <c r="F85" s="167"/>
      <c r="G85" s="167"/>
      <c r="H85" s="167"/>
      <c r="I85" s="168"/>
      <c r="J85" s="168"/>
      <c r="K85" s="168"/>
      <c r="L85" s="168"/>
      <c r="M85" s="168"/>
      <c r="N85" s="168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65496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67"/>
      <c r="F87" s="167"/>
      <c r="G87" s="167"/>
      <c r="H87" s="167"/>
      <c r="I87" s="168"/>
      <c r="J87" s="168"/>
      <c r="K87" s="168"/>
      <c r="L87" s="168"/>
      <c r="M87" s="168"/>
      <c r="N87" s="168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-385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A88:D88"/>
    <mergeCell ref="E88:H88"/>
    <mergeCell ref="I88:N88"/>
    <mergeCell ref="A73:C77"/>
    <mergeCell ref="E75:H75"/>
    <mergeCell ref="I75:N75"/>
    <mergeCell ref="A78:C78"/>
    <mergeCell ref="E83:H83"/>
    <mergeCell ref="I83:N83"/>
    <mergeCell ref="E78:H78"/>
    <mergeCell ref="I78:N78"/>
    <mergeCell ref="E79:H79"/>
    <mergeCell ref="I79:N79"/>
    <mergeCell ref="E80:H80"/>
    <mergeCell ref="I80:N80"/>
    <mergeCell ref="E86:H86"/>
    <mergeCell ref="E62:H62"/>
    <mergeCell ref="I62:N62"/>
    <mergeCell ref="B63:C63"/>
    <mergeCell ref="E64:N64"/>
    <mergeCell ref="B72:C72"/>
    <mergeCell ref="E72:H72"/>
    <mergeCell ref="I72:N72"/>
    <mergeCell ref="E67:H67"/>
    <mergeCell ref="I67:N67"/>
    <mergeCell ref="E65:H65"/>
    <mergeCell ref="I65:N65"/>
    <mergeCell ref="B66:C66"/>
    <mergeCell ref="E66:H66"/>
    <mergeCell ref="I66:N66"/>
    <mergeCell ref="E63:H63"/>
    <mergeCell ref="I63:N63"/>
    <mergeCell ref="I61:N61"/>
    <mergeCell ref="A1:A2"/>
    <mergeCell ref="N1:N10"/>
    <mergeCell ref="N12:N27"/>
    <mergeCell ref="N29:N40"/>
    <mergeCell ref="A41:N41"/>
    <mergeCell ref="B58:C58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B64:C64"/>
    <mergeCell ref="E76:H76"/>
    <mergeCell ref="B68:C68"/>
    <mergeCell ref="E68:H68"/>
    <mergeCell ref="I68:N68"/>
    <mergeCell ref="E71:H71"/>
    <mergeCell ref="I71:N71"/>
    <mergeCell ref="E73:H73"/>
    <mergeCell ref="I73:N73"/>
    <mergeCell ref="E69:H69"/>
    <mergeCell ref="I69:N69"/>
    <mergeCell ref="B70:C70"/>
    <mergeCell ref="E70:H70"/>
    <mergeCell ref="I70:N70"/>
    <mergeCell ref="I76:N76"/>
    <mergeCell ref="I86:N86"/>
    <mergeCell ref="E81:H81"/>
    <mergeCell ref="I81:N81"/>
    <mergeCell ref="E82:H82"/>
    <mergeCell ref="I82:N82"/>
    <mergeCell ref="E84:H84"/>
    <mergeCell ref="I84:N84"/>
  </mergeCells>
  <pageMargins left="0.7" right="0.17" top="0.75" bottom="0.17" header="0.3" footer="0.17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90"/>
  <sheetViews>
    <sheetView topLeftCell="A76" workbookViewId="0">
      <selection activeCell="I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71" t="s">
        <v>125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72"/>
    </row>
    <row r="3" spans="1:14">
      <c r="A3" s="207" t="s">
        <v>15</v>
      </c>
      <c r="B3" s="208"/>
      <c r="C3" s="14">
        <v>1901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72"/>
    </row>
    <row r="4" spans="1:14">
      <c r="A4" s="211" t="s">
        <v>16</v>
      </c>
      <c r="B4" s="212"/>
      <c r="C4" s="22">
        <v>23581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72"/>
    </row>
    <row r="5" spans="1:14">
      <c r="A5" s="211" t="s">
        <v>17</v>
      </c>
      <c r="B5" s="212"/>
      <c r="C5" s="22">
        <v>3444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72"/>
    </row>
    <row r="6" spans="1:14">
      <c r="A6" s="211" t="s">
        <v>18</v>
      </c>
      <c r="B6" s="212"/>
      <c r="C6" s="22">
        <v>3240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72"/>
    </row>
    <row r="7" spans="1:14">
      <c r="A7" s="211" t="s">
        <v>19</v>
      </c>
      <c r="B7" s="212"/>
      <c r="C7" s="22">
        <v>2590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72"/>
    </row>
    <row r="8" spans="1:14">
      <c r="A8" s="241" t="s">
        <v>20</v>
      </c>
      <c r="B8" s="242"/>
      <c r="C8" s="174">
        <v>9234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72"/>
    </row>
    <row r="9" spans="1:14">
      <c r="A9" s="211" t="s">
        <v>121</v>
      </c>
      <c r="B9" s="212"/>
      <c r="C9" s="22">
        <v>1950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72"/>
    </row>
    <row r="10" spans="1:14" ht="15" customHeight="1" thickBot="1">
      <c r="A10" s="215" t="s">
        <v>122</v>
      </c>
      <c r="B10" s="216"/>
      <c r="C10" s="30">
        <v>2056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7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2253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1720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2000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410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279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1214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133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96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205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116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170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261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245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117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160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" customHeight="1" thickBot="1">
      <c r="A27" s="223" t="s">
        <v>37</v>
      </c>
      <c r="B27" s="216"/>
      <c r="C27" s="218"/>
      <c r="D27" s="218">
        <v>267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888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78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330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337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608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52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219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743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339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1250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523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4140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47996</v>
      </c>
      <c r="D44" s="79">
        <f t="shared" si="0"/>
        <v>2903</v>
      </c>
      <c r="E44" s="80">
        <f t="shared" si="0"/>
        <v>745</v>
      </c>
      <c r="F44" s="80">
        <f t="shared" si="0"/>
        <v>689</v>
      </c>
      <c r="G44" s="80">
        <f t="shared" si="0"/>
        <v>1631</v>
      </c>
      <c r="H44" s="80">
        <f t="shared" si="0"/>
        <v>1720</v>
      </c>
      <c r="I44" s="80">
        <f t="shared" si="0"/>
        <v>3072</v>
      </c>
      <c r="J44" s="80">
        <f t="shared" si="0"/>
        <v>4253</v>
      </c>
      <c r="K44" s="81">
        <f t="shared" si="0"/>
        <v>4140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47996</v>
      </c>
      <c r="D46" s="84">
        <f t="shared" si="1"/>
        <v>2903</v>
      </c>
      <c r="E46" s="85">
        <f t="shared" si="1"/>
        <v>745</v>
      </c>
      <c r="F46" s="85">
        <f t="shared" si="1"/>
        <v>689</v>
      </c>
      <c r="G46" s="85">
        <f t="shared" si="1"/>
        <v>1631</v>
      </c>
      <c r="H46" s="85">
        <f t="shared" si="1"/>
        <v>1720</v>
      </c>
      <c r="I46" s="85">
        <f t="shared" si="1"/>
        <v>3072</v>
      </c>
      <c r="J46" s="85">
        <f t="shared" si="1"/>
        <v>4253</v>
      </c>
      <c r="K46" s="86">
        <f t="shared" si="1"/>
        <v>4140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71"/>
      <c r="B50" s="103"/>
      <c r="C50" s="103"/>
      <c r="D50" s="103"/>
      <c r="E50" s="103"/>
      <c r="F50" s="103"/>
      <c r="G50" s="103"/>
      <c r="H50" s="103"/>
      <c r="I50" s="171"/>
      <c r="J50" s="171"/>
      <c r="K50" s="171"/>
      <c r="L50" s="171"/>
      <c r="M50" s="171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503958</v>
      </c>
      <c r="D51" s="106">
        <f t="shared" si="2"/>
        <v>29610.6</v>
      </c>
      <c r="E51" s="107">
        <f t="shared" si="2"/>
        <v>7598.9999999999991</v>
      </c>
      <c r="F51" s="107">
        <f t="shared" si="2"/>
        <v>7027.7999999999993</v>
      </c>
      <c r="G51" s="107">
        <f t="shared" si="2"/>
        <v>16799.300000000003</v>
      </c>
      <c r="H51" s="107">
        <f t="shared" si="2"/>
        <v>18060</v>
      </c>
      <c r="I51" s="107">
        <f t="shared" si="2"/>
        <v>31948.800000000003</v>
      </c>
      <c r="J51" s="107">
        <f t="shared" si="2"/>
        <v>45081.799999999996</v>
      </c>
      <c r="K51" s="108">
        <f t="shared" si="2"/>
        <v>43056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71"/>
      <c r="B55" s="171"/>
      <c r="C55" s="171"/>
      <c r="D55" s="171"/>
      <c r="E55" s="103"/>
      <c r="F55" s="103"/>
      <c r="G55" s="103"/>
      <c r="H55" s="171"/>
      <c r="I55" s="171"/>
      <c r="J55" s="171"/>
      <c r="K55" s="171"/>
      <c r="L55" s="171"/>
      <c r="M55" s="171"/>
      <c r="N55" s="113"/>
    </row>
    <row r="56" spans="1:14" ht="15.75" thickBot="1">
      <c r="A56" s="67" t="s">
        <v>66</v>
      </c>
      <c r="B56" s="121"/>
      <c r="C56" s="122"/>
      <c r="D56" s="123">
        <f>(D46*D54)</f>
        <v>252.56099999999998</v>
      </c>
      <c r="E56" s="124">
        <f>(E46*E54)</f>
        <v>64.814999999999998</v>
      </c>
      <c r="F56" s="124">
        <f>(F46*F54)</f>
        <v>59.942999999999998</v>
      </c>
      <c r="G56" s="124">
        <f>(G46*G54)</f>
        <v>141.89699999999999</v>
      </c>
      <c r="H56" s="124">
        <f t="shared" ref="H56" si="3">(H46*H54)</f>
        <v>149.63999999999999</v>
      </c>
      <c r="I56" s="124">
        <f>(I46*I54)</f>
        <v>267.26400000000001</v>
      </c>
      <c r="J56" s="124">
        <f>(J46*J54)</f>
        <v>370.01099999999997</v>
      </c>
      <c r="K56" s="125">
        <f>(K46*K54)</f>
        <v>360.17999999999995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71"/>
      <c r="B57" s="171"/>
      <c r="C57" s="171"/>
      <c r="D57" s="171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67149</v>
      </c>
      <c r="C58" s="248"/>
      <c r="D58" s="129" t="s">
        <v>68</v>
      </c>
      <c r="E58" s="249">
        <v>45091</v>
      </c>
      <c r="F58" s="249"/>
      <c r="G58" s="249"/>
      <c r="H58" s="249"/>
      <c r="I58" s="250" t="s">
        <v>116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400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67183</v>
      </c>
      <c r="J59" s="246"/>
      <c r="K59" s="246"/>
      <c r="L59" s="246"/>
      <c r="M59" s="246"/>
      <c r="N59" s="246"/>
    </row>
    <row r="60" spans="1:14" ht="15.75" thickBot="1">
      <c r="A60" s="171"/>
      <c r="B60" s="130"/>
      <c r="C60" s="130"/>
      <c r="D60" s="129"/>
      <c r="E60" s="262" t="s">
        <v>71</v>
      </c>
      <c r="F60" s="262"/>
      <c r="G60" s="262"/>
      <c r="H60" s="262"/>
      <c r="I60" s="246">
        <v>67183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66749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71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703141.30000000016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67183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1666.3109999999997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71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704807.61100000015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71"/>
      <c r="B67" s="131"/>
      <c r="C67" s="131"/>
      <c r="D67" s="171"/>
      <c r="E67" s="259" t="s">
        <v>82</v>
      </c>
      <c r="F67" s="259"/>
      <c r="G67" s="259"/>
      <c r="H67" s="259"/>
      <c r="I67" s="260">
        <v>45501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10.559073708969425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71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" customHeight="1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67183</v>
      </c>
      <c r="J71" s="260"/>
      <c r="K71" s="260"/>
      <c r="L71" s="260"/>
      <c r="M71" s="260"/>
      <c r="N71" s="260"/>
    </row>
    <row r="72" spans="1:14" ht="15" customHeight="1" thickBot="1">
      <c r="A72" s="76" t="s">
        <v>89</v>
      </c>
      <c r="B72" s="266">
        <f>I80+I82</f>
        <v>200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 ht="15" customHeight="1">
      <c r="A73" s="268">
        <v>45091</v>
      </c>
      <c r="B73" s="268"/>
      <c r="C73" s="268"/>
      <c r="D73" s="171"/>
      <c r="E73" s="259" t="s">
        <v>91</v>
      </c>
      <c r="F73" s="259"/>
      <c r="G73" s="259"/>
      <c r="H73" s="259"/>
      <c r="I73" s="260">
        <v>-41000</v>
      </c>
      <c r="J73" s="260"/>
      <c r="K73" s="260"/>
      <c r="L73" s="260"/>
      <c r="M73" s="260"/>
      <c r="N73" s="260"/>
    </row>
    <row r="74" spans="1:14" ht="15" customHeight="1">
      <c r="A74" s="268"/>
      <c r="B74" s="268"/>
      <c r="C74" s="268"/>
      <c r="D74" s="171"/>
      <c r="E74" s="171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 ht="15" customHeight="1">
      <c r="A75" s="268"/>
      <c r="B75" s="268"/>
      <c r="C75" s="268"/>
      <c r="D75" s="171"/>
      <c r="E75" s="259" t="s">
        <v>92</v>
      </c>
      <c r="F75" s="259"/>
      <c r="G75" s="259"/>
      <c r="H75" s="259"/>
      <c r="I75" s="260">
        <f>(I67+I68+I69+I70+I71+I73+I76+I72)</f>
        <v>71684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71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71"/>
      <c r="E77" s="171"/>
      <c r="F77" s="137"/>
      <c r="G77" s="169"/>
      <c r="H77" s="169"/>
      <c r="I77" s="170"/>
      <c r="J77" s="170"/>
      <c r="K77" s="170"/>
      <c r="L77" s="170"/>
      <c r="M77" s="170"/>
      <c r="N77" s="140"/>
    </row>
    <row r="78" spans="1:14">
      <c r="A78" s="265" t="s">
        <v>116</v>
      </c>
      <c r="B78" s="265"/>
      <c r="C78" s="265"/>
      <c r="D78" s="171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53550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18249</v>
      </c>
      <c r="J81" s="246"/>
      <c r="K81" s="246"/>
      <c r="L81" s="246"/>
      <c r="M81" s="246"/>
      <c r="N81" s="246"/>
    </row>
    <row r="82" spans="1:14">
      <c r="A82" s="171"/>
      <c r="B82" s="171"/>
      <c r="C82" s="171"/>
      <c r="D82" s="144"/>
      <c r="E82" s="262" t="s">
        <v>98</v>
      </c>
      <c r="F82" s="262"/>
      <c r="G82" s="262"/>
      <c r="H82" s="262"/>
      <c r="I82" s="246">
        <v>200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400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7"/>
      <c r="F85" s="167"/>
      <c r="G85" s="167"/>
      <c r="H85" s="167"/>
      <c r="I85" s="168"/>
      <c r="J85" s="168"/>
      <c r="K85" s="168"/>
      <c r="L85" s="168"/>
      <c r="M85" s="168"/>
      <c r="N85" s="168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72399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67"/>
      <c r="F87" s="167"/>
      <c r="G87" s="167"/>
      <c r="H87" s="167"/>
      <c r="I87" s="168"/>
      <c r="J87" s="168"/>
      <c r="K87" s="168"/>
      <c r="L87" s="168"/>
      <c r="M87" s="168"/>
      <c r="N87" s="168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715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A88:D88"/>
    <mergeCell ref="E88:H88"/>
    <mergeCell ref="I88:N88"/>
    <mergeCell ref="A73:C77"/>
    <mergeCell ref="E75:H75"/>
    <mergeCell ref="I75:N75"/>
    <mergeCell ref="A78:C78"/>
    <mergeCell ref="E83:H83"/>
    <mergeCell ref="I83:N83"/>
    <mergeCell ref="E78:H78"/>
    <mergeCell ref="I78:N78"/>
    <mergeCell ref="E79:H79"/>
    <mergeCell ref="I79:N79"/>
    <mergeCell ref="E80:H80"/>
    <mergeCell ref="I80:N80"/>
    <mergeCell ref="E86:H86"/>
    <mergeCell ref="E62:H62"/>
    <mergeCell ref="I62:N62"/>
    <mergeCell ref="B63:C63"/>
    <mergeCell ref="E64:N64"/>
    <mergeCell ref="B72:C72"/>
    <mergeCell ref="E72:H72"/>
    <mergeCell ref="I72:N72"/>
    <mergeCell ref="E67:H67"/>
    <mergeCell ref="I67:N67"/>
    <mergeCell ref="E65:H65"/>
    <mergeCell ref="I65:N65"/>
    <mergeCell ref="B66:C66"/>
    <mergeCell ref="E66:H66"/>
    <mergeCell ref="I66:N66"/>
    <mergeCell ref="E63:H63"/>
    <mergeCell ref="I63:N63"/>
    <mergeCell ref="I61:N61"/>
    <mergeCell ref="A1:A2"/>
    <mergeCell ref="N1:N10"/>
    <mergeCell ref="N12:N27"/>
    <mergeCell ref="N29:N40"/>
    <mergeCell ref="A41:N41"/>
    <mergeCell ref="B58:C58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B64:C64"/>
    <mergeCell ref="E76:H76"/>
    <mergeCell ref="B68:C68"/>
    <mergeCell ref="E68:H68"/>
    <mergeCell ref="I68:N68"/>
    <mergeCell ref="E71:H71"/>
    <mergeCell ref="I71:N71"/>
    <mergeCell ref="E73:H73"/>
    <mergeCell ref="I73:N73"/>
    <mergeCell ref="E69:H69"/>
    <mergeCell ref="I69:N69"/>
    <mergeCell ref="B70:C70"/>
    <mergeCell ref="E70:H70"/>
    <mergeCell ref="I70:N70"/>
    <mergeCell ref="I76:N76"/>
    <mergeCell ref="I86:N86"/>
    <mergeCell ref="E81:H81"/>
    <mergeCell ref="I81:N81"/>
    <mergeCell ref="E82:H82"/>
    <mergeCell ref="I82:N82"/>
    <mergeCell ref="E84:H84"/>
    <mergeCell ref="I84:N84"/>
  </mergeCells>
  <pageMargins left="0.7" right="0.17" top="0.75" bottom="0.17" header="0.3" footer="0.17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90"/>
  <sheetViews>
    <sheetView topLeftCell="A76" workbookViewId="0">
      <selection activeCell="I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126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1921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23367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3444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3657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2765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9525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1969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2056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 ht="15" customHeight="1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2174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1720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2019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409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293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1184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141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100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197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115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172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283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240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117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167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266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 ht="15" customHeight="1">
      <c r="A29" s="207" t="s">
        <v>39</v>
      </c>
      <c r="B29" s="208"/>
      <c r="C29" s="41"/>
      <c r="D29" s="41"/>
      <c r="E29" s="41"/>
      <c r="F29" s="41"/>
      <c r="G29" s="41">
        <v>905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78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313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338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613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146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219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773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330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1227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529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4149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48704</v>
      </c>
      <c r="D44" s="79">
        <f t="shared" si="0"/>
        <v>3022</v>
      </c>
      <c r="E44" s="80">
        <f t="shared" si="0"/>
        <v>729</v>
      </c>
      <c r="F44" s="80">
        <f t="shared" si="0"/>
        <v>702</v>
      </c>
      <c r="G44" s="80">
        <f t="shared" si="0"/>
        <v>1678</v>
      </c>
      <c r="H44" s="80">
        <f t="shared" si="0"/>
        <v>1720</v>
      </c>
      <c r="I44" s="80">
        <f t="shared" si="0"/>
        <v>3024</v>
      </c>
      <c r="J44" s="80">
        <f t="shared" si="0"/>
        <v>4193</v>
      </c>
      <c r="K44" s="81">
        <f t="shared" si="0"/>
        <v>4149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48704</v>
      </c>
      <c r="D46" s="84">
        <f t="shared" si="1"/>
        <v>3022</v>
      </c>
      <c r="E46" s="85">
        <f t="shared" si="1"/>
        <v>729</v>
      </c>
      <c r="F46" s="85">
        <f t="shared" si="1"/>
        <v>702</v>
      </c>
      <c r="G46" s="85">
        <f t="shared" si="1"/>
        <v>1678</v>
      </c>
      <c r="H46" s="85">
        <f t="shared" si="1"/>
        <v>1720</v>
      </c>
      <c r="I46" s="85">
        <f t="shared" si="1"/>
        <v>3024</v>
      </c>
      <c r="J46" s="85">
        <f t="shared" si="1"/>
        <v>4193</v>
      </c>
      <c r="K46" s="86">
        <f t="shared" si="1"/>
        <v>4149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71"/>
      <c r="B50" s="103"/>
      <c r="C50" s="103"/>
      <c r="D50" s="103"/>
      <c r="E50" s="103"/>
      <c r="F50" s="103"/>
      <c r="G50" s="103"/>
      <c r="H50" s="103"/>
      <c r="I50" s="171"/>
      <c r="J50" s="171"/>
      <c r="K50" s="171"/>
      <c r="L50" s="171"/>
      <c r="M50" s="171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511392</v>
      </c>
      <c r="D51" s="106">
        <f t="shared" si="2"/>
        <v>30824.399999999998</v>
      </c>
      <c r="E51" s="107">
        <f t="shared" si="2"/>
        <v>7435.7999999999993</v>
      </c>
      <c r="F51" s="107">
        <f t="shared" si="2"/>
        <v>7160.4</v>
      </c>
      <c r="G51" s="107">
        <f t="shared" si="2"/>
        <v>17283.400000000001</v>
      </c>
      <c r="H51" s="107">
        <f t="shared" si="2"/>
        <v>18060</v>
      </c>
      <c r="I51" s="107">
        <f t="shared" si="2"/>
        <v>31449.600000000002</v>
      </c>
      <c r="J51" s="107">
        <f t="shared" si="2"/>
        <v>44445.799999999996</v>
      </c>
      <c r="K51" s="108">
        <f t="shared" si="2"/>
        <v>43149.599999999999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71"/>
      <c r="B55" s="171"/>
      <c r="C55" s="171"/>
      <c r="D55" s="171"/>
      <c r="E55" s="103"/>
      <c r="F55" s="103"/>
      <c r="G55" s="103"/>
      <c r="H55" s="171"/>
      <c r="I55" s="171"/>
      <c r="J55" s="171"/>
      <c r="K55" s="171"/>
      <c r="L55" s="171"/>
      <c r="M55" s="171"/>
      <c r="N55" s="113"/>
    </row>
    <row r="56" spans="1:14" ht="15.75" thickBot="1">
      <c r="A56" s="67" t="s">
        <v>66</v>
      </c>
      <c r="B56" s="121"/>
      <c r="C56" s="122"/>
      <c r="D56" s="123">
        <f>(D46*D54)</f>
        <v>262.91399999999999</v>
      </c>
      <c r="E56" s="124">
        <f>(E46*E54)</f>
        <v>63.422999999999995</v>
      </c>
      <c r="F56" s="124">
        <f>(F46*F54)</f>
        <v>61.073999999999998</v>
      </c>
      <c r="G56" s="124">
        <f>(G46*G54)</f>
        <v>145.98599999999999</v>
      </c>
      <c r="H56" s="124">
        <f t="shared" ref="H56" si="3">(H46*H54)</f>
        <v>149.63999999999999</v>
      </c>
      <c r="I56" s="124">
        <f>(I46*I54)</f>
        <v>263.08799999999997</v>
      </c>
      <c r="J56" s="124">
        <f>(J46*J54)</f>
        <v>364.791</v>
      </c>
      <c r="K56" s="125">
        <f>(K46*K54)</f>
        <v>360.96299999999997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71"/>
      <c r="B57" s="171"/>
      <c r="C57" s="171"/>
      <c r="D57" s="171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67921</v>
      </c>
      <c r="C58" s="248"/>
      <c r="D58" s="129" t="s">
        <v>68</v>
      </c>
      <c r="E58" s="249">
        <v>45061</v>
      </c>
      <c r="F58" s="249"/>
      <c r="G58" s="249"/>
      <c r="H58" s="249"/>
      <c r="I58" s="250" t="s">
        <v>104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381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67929</v>
      </c>
      <c r="J59" s="246"/>
      <c r="K59" s="246"/>
      <c r="L59" s="246"/>
      <c r="M59" s="246"/>
      <c r="N59" s="246"/>
    </row>
    <row r="60" spans="1:14" ht="15.75" thickBot="1">
      <c r="A60" s="171"/>
      <c r="B60" s="130"/>
      <c r="C60" s="130"/>
      <c r="D60" s="129"/>
      <c r="E60" s="262" t="s">
        <v>71</v>
      </c>
      <c r="F60" s="262"/>
      <c r="G60" s="262"/>
      <c r="H60" s="262"/>
      <c r="I60" s="246">
        <v>67929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67540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71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711201.00000000012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67929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1671.8789999999999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71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712872.87900000007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71"/>
      <c r="B67" s="131"/>
      <c r="C67" s="131"/>
      <c r="D67" s="171"/>
      <c r="E67" s="259" t="s">
        <v>82</v>
      </c>
      <c r="F67" s="259"/>
      <c r="G67" s="259"/>
      <c r="H67" s="259"/>
      <c r="I67" s="260">
        <v>41000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10.55482497779094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71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67929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190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 ht="15" customHeight="1">
      <c r="A73" s="268">
        <v>45061</v>
      </c>
      <c r="B73" s="268"/>
      <c r="C73" s="268"/>
      <c r="D73" s="171"/>
      <c r="E73" s="259" t="s">
        <v>91</v>
      </c>
      <c r="F73" s="259"/>
      <c r="G73" s="259"/>
      <c r="H73" s="259"/>
      <c r="I73" s="260">
        <v>-44250</v>
      </c>
      <c r="J73" s="260"/>
      <c r="K73" s="260"/>
      <c r="L73" s="260"/>
      <c r="M73" s="260"/>
      <c r="N73" s="260"/>
    </row>
    <row r="74" spans="1:14" ht="15" customHeight="1">
      <c r="A74" s="268"/>
      <c r="B74" s="268"/>
      <c r="C74" s="268"/>
      <c r="D74" s="171"/>
      <c r="E74" s="171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 ht="15" customHeight="1">
      <c r="A75" s="268"/>
      <c r="B75" s="268"/>
      <c r="C75" s="268"/>
      <c r="D75" s="171"/>
      <c r="E75" s="259" t="s">
        <v>92</v>
      </c>
      <c r="F75" s="259"/>
      <c r="G75" s="259"/>
      <c r="H75" s="259"/>
      <c r="I75" s="260">
        <f>(I67+I68+I69+I70+I71+I73+I76+I72)</f>
        <v>64679</v>
      </c>
      <c r="J75" s="260"/>
      <c r="K75" s="260"/>
      <c r="L75" s="260"/>
      <c r="M75" s="260"/>
      <c r="N75" s="260"/>
    </row>
    <row r="76" spans="1:14" ht="15" customHeight="1">
      <c r="A76" s="268"/>
      <c r="B76" s="268"/>
      <c r="C76" s="268"/>
      <c r="D76" s="171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 ht="15" customHeight="1">
      <c r="A77" s="268"/>
      <c r="B77" s="268"/>
      <c r="C77" s="268"/>
      <c r="D77" s="171"/>
      <c r="E77" s="171"/>
      <c r="F77" s="137"/>
      <c r="G77" s="169"/>
      <c r="H77" s="169"/>
      <c r="I77" s="170"/>
      <c r="J77" s="170"/>
      <c r="K77" s="170"/>
      <c r="L77" s="170"/>
      <c r="M77" s="170"/>
      <c r="N77" s="140"/>
    </row>
    <row r="78" spans="1:14">
      <c r="A78" s="265" t="s">
        <v>104</v>
      </c>
      <c r="B78" s="265"/>
      <c r="C78" s="265"/>
      <c r="D78" s="171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44900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19805</v>
      </c>
      <c r="J81" s="246"/>
      <c r="K81" s="246"/>
      <c r="L81" s="246"/>
      <c r="M81" s="246"/>
      <c r="N81" s="246"/>
    </row>
    <row r="82" spans="1:14">
      <c r="A82" s="171"/>
      <c r="B82" s="171"/>
      <c r="C82" s="171"/>
      <c r="D82" s="144"/>
      <c r="E82" s="262" t="s">
        <v>98</v>
      </c>
      <c r="F82" s="262"/>
      <c r="G82" s="262"/>
      <c r="H82" s="262"/>
      <c r="I82" s="246">
        <v>190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381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7"/>
      <c r="F85" s="167"/>
      <c r="G85" s="167"/>
      <c r="H85" s="167"/>
      <c r="I85" s="168"/>
      <c r="J85" s="168"/>
      <c r="K85" s="168"/>
      <c r="L85" s="168"/>
      <c r="M85" s="168"/>
      <c r="N85" s="168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65276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67"/>
      <c r="F87" s="167"/>
      <c r="G87" s="167"/>
      <c r="H87" s="167"/>
      <c r="I87" s="168"/>
      <c r="J87" s="168"/>
      <c r="K87" s="168"/>
      <c r="L87" s="168"/>
      <c r="M87" s="168"/>
      <c r="N87" s="168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597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127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1804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23038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3424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3579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2891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9525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1950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2047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2188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1718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2003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416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276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1166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143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95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208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109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161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279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254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122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184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281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895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75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327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299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620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146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213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739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344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1206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535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4269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35" t="s">
        <v>107</v>
      </c>
      <c r="B42" s="236"/>
      <c r="C42" s="237"/>
      <c r="D42" s="238"/>
      <c r="E42" s="239"/>
      <c r="F42" s="239"/>
      <c r="G42" s="239"/>
      <c r="H42" s="239"/>
      <c r="I42" s="239"/>
      <c r="J42" s="239"/>
      <c r="K42" s="240"/>
      <c r="L42" s="236">
        <v>16961</v>
      </c>
      <c r="M42" s="237"/>
      <c r="N42" s="222"/>
    </row>
    <row r="43" spans="1:14" s="39" customFormat="1" ht="15.75" thickBot="1">
      <c r="A43" s="67" t="s">
        <v>107</v>
      </c>
      <c r="B43" s="153"/>
      <c r="C43" s="156"/>
      <c r="D43" s="153"/>
      <c r="E43" s="154"/>
      <c r="F43" s="154"/>
      <c r="G43" s="154"/>
      <c r="H43" s="154"/>
      <c r="I43" s="154"/>
      <c r="J43" s="154"/>
      <c r="K43" s="155"/>
      <c r="L43" s="189">
        <v>17194</v>
      </c>
      <c r="M43" s="155"/>
      <c r="N43" s="38"/>
    </row>
    <row r="44" spans="1:14" ht="15.75" thickBot="1">
      <c r="A44" s="147" t="s">
        <v>52</v>
      </c>
      <c r="B44" s="148">
        <f t="shared" ref="B44:M44" si="0">SUM(B3:B42)</f>
        <v>0</v>
      </c>
      <c r="C44" s="149">
        <f t="shared" si="0"/>
        <v>48258</v>
      </c>
      <c r="D44" s="150">
        <f t="shared" si="0"/>
        <v>3074</v>
      </c>
      <c r="E44" s="151">
        <f t="shared" si="0"/>
        <v>701</v>
      </c>
      <c r="F44" s="151">
        <f t="shared" si="0"/>
        <v>692</v>
      </c>
      <c r="G44" s="151">
        <f t="shared" si="0"/>
        <v>1634</v>
      </c>
      <c r="H44" s="151">
        <f t="shared" si="0"/>
        <v>1718</v>
      </c>
      <c r="I44" s="151">
        <f t="shared" si="0"/>
        <v>2992</v>
      </c>
      <c r="J44" s="151">
        <f t="shared" si="0"/>
        <v>4191</v>
      </c>
      <c r="K44" s="152">
        <f t="shared" si="0"/>
        <v>4269</v>
      </c>
      <c r="L44" s="148">
        <f>SUM(L3:L43)</f>
        <v>34155</v>
      </c>
      <c r="M44" s="149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48258</v>
      </c>
      <c r="D46" s="84">
        <f t="shared" si="1"/>
        <v>3074</v>
      </c>
      <c r="E46" s="85">
        <f t="shared" si="1"/>
        <v>701</v>
      </c>
      <c r="F46" s="85">
        <f t="shared" si="1"/>
        <v>692</v>
      </c>
      <c r="G46" s="85">
        <f t="shared" si="1"/>
        <v>1634</v>
      </c>
      <c r="H46" s="85">
        <f t="shared" si="1"/>
        <v>1718</v>
      </c>
      <c r="I46" s="85">
        <f t="shared" si="1"/>
        <v>2992</v>
      </c>
      <c r="J46" s="85">
        <f t="shared" si="1"/>
        <v>4191</v>
      </c>
      <c r="K46" s="86">
        <f t="shared" si="1"/>
        <v>4269</v>
      </c>
      <c r="L46" s="82">
        <f>SUM(L3:L43)</f>
        <v>34155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11</v>
      </c>
      <c r="M49" s="101">
        <v>0</v>
      </c>
      <c r="N49" s="35"/>
    </row>
    <row r="50" spans="1:14" ht="15.75" thickBot="1">
      <c r="A50" s="188"/>
      <c r="B50" s="103"/>
      <c r="C50" s="103"/>
      <c r="D50" s="103"/>
      <c r="E50" s="103"/>
      <c r="F50" s="103"/>
      <c r="G50" s="103"/>
      <c r="H50" s="103"/>
      <c r="I50" s="188"/>
      <c r="J50" s="188"/>
      <c r="K50" s="188"/>
      <c r="L50" s="188"/>
      <c r="M50" s="188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506709</v>
      </c>
      <c r="D51" s="106">
        <f t="shared" si="2"/>
        <v>31354.799999999999</v>
      </c>
      <c r="E51" s="107">
        <f t="shared" si="2"/>
        <v>7150.2</v>
      </c>
      <c r="F51" s="107">
        <f t="shared" si="2"/>
        <v>7058.4</v>
      </c>
      <c r="G51" s="107">
        <f t="shared" si="2"/>
        <v>16830.2</v>
      </c>
      <c r="H51" s="107">
        <f t="shared" si="2"/>
        <v>18039</v>
      </c>
      <c r="I51" s="107">
        <f t="shared" si="2"/>
        <v>31116.799999999999</v>
      </c>
      <c r="J51" s="107">
        <f t="shared" si="2"/>
        <v>44424.6</v>
      </c>
      <c r="K51" s="108">
        <f t="shared" si="2"/>
        <v>44397.599999999999</v>
      </c>
      <c r="L51" s="104">
        <f t="shared" si="2"/>
        <v>375705</v>
      </c>
      <c r="M51" s="109">
        <f t="shared" si="2"/>
        <v>0</v>
      </c>
      <c r="N51" s="110" t="s">
        <v>61</v>
      </c>
    </row>
    <row r="52" spans="1:14" ht="15.75" thickBot="1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88"/>
      <c r="B55" s="188"/>
      <c r="C55" s="188"/>
      <c r="D55" s="188"/>
      <c r="E55" s="103"/>
      <c r="F55" s="103"/>
      <c r="G55" s="103"/>
      <c r="H55" s="188"/>
      <c r="I55" s="188"/>
      <c r="J55" s="188"/>
      <c r="K55" s="188"/>
      <c r="L55" s="188"/>
      <c r="M55" s="188"/>
      <c r="N55" s="113"/>
    </row>
    <row r="56" spans="1:14" ht="15.75" thickBot="1">
      <c r="A56" s="67" t="s">
        <v>66</v>
      </c>
      <c r="B56" s="121"/>
      <c r="C56" s="122"/>
      <c r="D56" s="123">
        <f>(D46*D54)</f>
        <v>267.43799999999999</v>
      </c>
      <c r="E56" s="124">
        <f>(E46*E54)</f>
        <v>60.986999999999995</v>
      </c>
      <c r="F56" s="124">
        <f>(F46*F54)</f>
        <v>60.203999999999994</v>
      </c>
      <c r="G56" s="124">
        <f>(G46*G54)</f>
        <v>142.15799999999999</v>
      </c>
      <c r="H56" s="124">
        <f t="shared" ref="H56" si="3">(H46*H54)</f>
        <v>149.46599999999998</v>
      </c>
      <c r="I56" s="124">
        <f>(I46*I54)</f>
        <v>260.30399999999997</v>
      </c>
      <c r="J56" s="124">
        <f>(J46*J54)</f>
        <v>364.61699999999996</v>
      </c>
      <c r="K56" s="125">
        <f>(K46*K54)</f>
        <v>371.40299999999996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88"/>
      <c r="B57" s="188"/>
      <c r="C57" s="188"/>
      <c r="D57" s="188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101684</v>
      </c>
      <c r="C58" s="248"/>
      <c r="D58" s="129" t="s">
        <v>68</v>
      </c>
      <c r="E58" s="249">
        <v>45093</v>
      </c>
      <c r="F58" s="249"/>
      <c r="G58" s="249"/>
      <c r="H58" s="249"/>
      <c r="I58" s="250" t="s">
        <v>106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481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101706</v>
      </c>
      <c r="J59" s="246"/>
      <c r="K59" s="246"/>
      <c r="L59" s="246"/>
      <c r="M59" s="246"/>
      <c r="N59" s="246"/>
    </row>
    <row r="60" spans="1:14" ht="15.75" thickBot="1">
      <c r="A60" s="188"/>
      <c r="B60" s="130"/>
      <c r="C60" s="130"/>
      <c r="D60" s="129"/>
      <c r="E60" s="262" t="s">
        <v>71</v>
      </c>
      <c r="F60" s="262"/>
      <c r="G60" s="262"/>
      <c r="H60" s="262"/>
      <c r="I60" s="246">
        <v>101706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101203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88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1082785.6000000001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101706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1676.577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88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1084462.1770000001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88"/>
      <c r="B67" s="131"/>
      <c r="C67" s="131"/>
      <c r="D67" s="188"/>
      <c r="E67" s="259" t="s">
        <v>82</v>
      </c>
      <c r="F67" s="259"/>
      <c r="G67" s="259"/>
      <c r="H67" s="259"/>
      <c r="I67" s="260">
        <v>44250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10.715711757556596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88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101706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180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45093</v>
      </c>
      <c r="B73" s="268"/>
      <c r="C73" s="268"/>
      <c r="D73" s="188"/>
      <c r="E73" s="259" t="s">
        <v>91</v>
      </c>
      <c r="F73" s="259"/>
      <c r="G73" s="259"/>
      <c r="H73" s="259"/>
      <c r="I73" s="260">
        <v>-60000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88"/>
      <c r="E74" s="188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88"/>
      <c r="E75" s="259" t="s">
        <v>92</v>
      </c>
      <c r="F75" s="259"/>
      <c r="G75" s="259"/>
      <c r="H75" s="259"/>
      <c r="I75" s="260">
        <f>(I67+I68+I69+I70+I71+I73+I76+I72)</f>
        <v>85956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88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88"/>
      <c r="E77" s="188"/>
      <c r="F77" s="137"/>
      <c r="G77" s="185"/>
      <c r="H77" s="185"/>
      <c r="I77" s="186"/>
      <c r="J77" s="186"/>
      <c r="K77" s="186"/>
      <c r="L77" s="186"/>
      <c r="M77" s="186"/>
      <c r="N77" s="140"/>
    </row>
    <row r="78" spans="1:14">
      <c r="A78" s="265" t="s">
        <v>106</v>
      </c>
      <c r="B78" s="265"/>
      <c r="C78" s="265"/>
      <c r="D78" s="188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68950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17282</v>
      </c>
      <c r="J81" s="246"/>
      <c r="K81" s="246"/>
      <c r="L81" s="246"/>
      <c r="M81" s="246"/>
      <c r="N81" s="246"/>
    </row>
    <row r="82" spans="1:14">
      <c r="A82" s="188"/>
      <c r="B82" s="188"/>
      <c r="C82" s="188"/>
      <c r="D82" s="144"/>
      <c r="E82" s="262" t="s">
        <v>98</v>
      </c>
      <c r="F82" s="262"/>
      <c r="G82" s="262"/>
      <c r="H82" s="262"/>
      <c r="I82" s="246">
        <v>180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481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87"/>
      <c r="F85" s="187"/>
      <c r="G85" s="187"/>
      <c r="H85" s="187"/>
      <c r="I85" s="184"/>
      <c r="J85" s="184"/>
      <c r="K85" s="184"/>
      <c r="L85" s="184"/>
      <c r="M85" s="184"/>
      <c r="N85" s="184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86893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87"/>
      <c r="F87" s="187"/>
      <c r="G87" s="187"/>
      <c r="H87" s="187"/>
      <c r="I87" s="184"/>
      <c r="J87" s="184"/>
      <c r="K87" s="184"/>
      <c r="L87" s="184"/>
      <c r="M87" s="184"/>
      <c r="N87" s="184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937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  <ignoredErrors>
    <ignoredError sqref="L46 L44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128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1901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22105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3424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3686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2600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8992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1940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2086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2210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1728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2070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402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285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1168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134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100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207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116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182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286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229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108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188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284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914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79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313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303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604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0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212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762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345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1199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525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4287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35" t="s">
        <v>107</v>
      </c>
      <c r="B42" s="236"/>
      <c r="C42" s="237"/>
      <c r="D42" s="238"/>
      <c r="E42" s="239"/>
      <c r="F42" s="239"/>
      <c r="G42" s="239"/>
      <c r="H42" s="239"/>
      <c r="I42" s="239"/>
      <c r="J42" s="239"/>
      <c r="K42" s="240"/>
      <c r="L42" s="236">
        <v>18204</v>
      </c>
      <c r="M42" s="237"/>
      <c r="N42" s="222"/>
    </row>
    <row r="43" spans="1:14" s="39" customFormat="1" ht="15.75" thickBot="1">
      <c r="A43" s="153" t="s">
        <v>107</v>
      </c>
      <c r="B43" s="154"/>
      <c r="C43" s="154"/>
      <c r="D43" s="154"/>
      <c r="E43" s="154"/>
      <c r="F43" s="154"/>
      <c r="G43" s="154"/>
      <c r="H43" s="154"/>
      <c r="I43" s="154"/>
      <c r="J43" s="154"/>
      <c r="K43" s="154"/>
      <c r="L43" s="154">
        <v>17835</v>
      </c>
      <c r="M43" s="155"/>
      <c r="N43" s="38"/>
    </row>
    <row r="44" spans="1:14" ht="15.75" thickBot="1">
      <c r="A44" s="147" t="s">
        <v>52</v>
      </c>
      <c r="B44" s="148">
        <f t="shared" ref="B44:M44" si="0">SUM(B3:B42)</f>
        <v>0</v>
      </c>
      <c r="C44" s="149">
        <f t="shared" si="0"/>
        <v>46734</v>
      </c>
      <c r="D44" s="150">
        <f t="shared" si="0"/>
        <v>2916</v>
      </c>
      <c r="E44" s="151">
        <f t="shared" si="0"/>
        <v>695</v>
      </c>
      <c r="F44" s="151">
        <f t="shared" si="0"/>
        <v>687</v>
      </c>
      <c r="G44" s="151">
        <f t="shared" si="0"/>
        <v>1676</v>
      </c>
      <c r="H44" s="151">
        <f t="shared" si="0"/>
        <v>1728</v>
      </c>
      <c r="I44" s="151">
        <f t="shared" si="0"/>
        <v>2971</v>
      </c>
      <c r="J44" s="151">
        <f t="shared" si="0"/>
        <v>4280</v>
      </c>
      <c r="K44" s="152">
        <f t="shared" si="0"/>
        <v>4287</v>
      </c>
      <c r="L44" s="148">
        <f>SUM(L3:L43)</f>
        <v>36039</v>
      </c>
      <c r="M44" s="149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46734</v>
      </c>
      <c r="D46" s="84">
        <f t="shared" si="1"/>
        <v>2916</v>
      </c>
      <c r="E46" s="85">
        <f t="shared" si="1"/>
        <v>695</v>
      </c>
      <c r="F46" s="85">
        <f t="shared" si="1"/>
        <v>687</v>
      </c>
      <c r="G46" s="85">
        <f t="shared" si="1"/>
        <v>1676</v>
      </c>
      <c r="H46" s="85">
        <f t="shared" si="1"/>
        <v>1728</v>
      </c>
      <c r="I46" s="85">
        <f t="shared" si="1"/>
        <v>2971</v>
      </c>
      <c r="J46" s="85">
        <f t="shared" si="1"/>
        <v>4280</v>
      </c>
      <c r="K46" s="86">
        <f t="shared" si="1"/>
        <v>4287</v>
      </c>
      <c r="L46" s="82">
        <f>SUM(L3:L43)</f>
        <v>36039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11</v>
      </c>
      <c r="M49" s="101">
        <v>0</v>
      </c>
      <c r="N49" s="35"/>
    </row>
    <row r="50" spans="1:14" ht="15.75" thickBot="1">
      <c r="A50" s="188"/>
      <c r="B50" s="103"/>
      <c r="C50" s="103"/>
      <c r="D50" s="103"/>
      <c r="E50" s="103"/>
      <c r="F50" s="103"/>
      <c r="G50" s="103"/>
      <c r="H50" s="103"/>
      <c r="I50" s="188"/>
      <c r="J50" s="188"/>
      <c r="K50" s="188"/>
      <c r="L50" s="188"/>
      <c r="M50" s="188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490707</v>
      </c>
      <c r="D51" s="106">
        <f t="shared" si="2"/>
        <v>29743.199999999997</v>
      </c>
      <c r="E51" s="107">
        <f t="shared" si="2"/>
        <v>7088.9999999999991</v>
      </c>
      <c r="F51" s="107">
        <f t="shared" si="2"/>
        <v>7007.4</v>
      </c>
      <c r="G51" s="107">
        <f t="shared" si="2"/>
        <v>17262.800000000003</v>
      </c>
      <c r="H51" s="107">
        <f t="shared" si="2"/>
        <v>18144</v>
      </c>
      <c r="I51" s="107">
        <f t="shared" si="2"/>
        <v>30898.400000000001</v>
      </c>
      <c r="J51" s="107">
        <f t="shared" si="2"/>
        <v>45368</v>
      </c>
      <c r="K51" s="108">
        <f t="shared" si="2"/>
        <v>44584.800000000003</v>
      </c>
      <c r="L51" s="104">
        <f t="shared" si="2"/>
        <v>396429</v>
      </c>
      <c r="M51" s="109">
        <f t="shared" si="2"/>
        <v>0</v>
      </c>
      <c r="N51" s="110" t="s">
        <v>61</v>
      </c>
    </row>
    <row r="52" spans="1:14" ht="15.75" thickBot="1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88"/>
      <c r="B55" s="188"/>
      <c r="C55" s="188"/>
      <c r="D55" s="188"/>
      <c r="E55" s="103"/>
      <c r="F55" s="103"/>
      <c r="G55" s="103"/>
      <c r="H55" s="188"/>
      <c r="I55" s="188"/>
      <c r="J55" s="188"/>
      <c r="K55" s="188"/>
      <c r="L55" s="188"/>
      <c r="M55" s="188"/>
      <c r="N55" s="113"/>
    </row>
    <row r="56" spans="1:14" ht="15.75" thickBot="1">
      <c r="A56" s="67" t="s">
        <v>66</v>
      </c>
      <c r="B56" s="121"/>
      <c r="C56" s="122"/>
      <c r="D56" s="123">
        <f>(D46*D54)</f>
        <v>253.69199999999998</v>
      </c>
      <c r="E56" s="124">
        <f>(E46*E54)</f>
        <v>60.464999999999996</v>
      </c>
      <c r="F56" s="124">
        <f>(F46*F54)</f>
        <v>59.768999999999998</v>
      </c>
      <c r="G56" s="124">
        <f>(G46*G54)</f>
        <v>145.81199999999998</v>
      </c>
      <c r="H56" s="124">
        <f t="shared" ref="H56" si="3">(H46*H54)</f>
        <v>150.33599999999998</v>
      </c>
      <c r="I56" s="124">
        <f>(I46*I54)</f>
        <v>258.47699999999998</v>
      </c>
      <c r="J56" s="124">
        <f>(J46*J54)</f>
        <v>372.35999999999996</v>
      </c>
      <c r="K56" s="125">
        <f>(K46*K54)</f>
        <v>372.96899999999999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88"/>
      <c r="B57" s="188"/>
      <c r="C57" s="188"/>
      <c r="D57" s="188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102013</v>
      </c>
      <c r="C58" s="248"/>
      <c r="D58" s="129" t="s">
        <v>68</v>
      </c>
      <c r="E58" s="249">
        <v>45094</v>
      </c>
      <c r="F58" s="249"/>
      <c r="G58" s="249"/>
      <c r="H58" s="249"/>
      <c r="I58" s="250" t="s">
        <v>109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556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102047</v>
      </c>
      <c r="J59" s="246"/>
      <c r="K59" s="246"/>
      <c r="L59" s="246"/>
      <c r="M59" s="246"/>
      <c r="N59" s="246"/>
    </row>
    <row r="60" spans="1:14" ht="15.75" thickBot="1">
      <c r="A60" s="188"/>
      <c r="B60" s="130"/>
      <c r="C60" s="130"/>
      <c r="D60" s="129"/>
      <c r="E60" s="262" t="s">
        <v>71</v>
      </c>
      <c r="F60" s="262"/>
      <c r="G60" s="262"/>
      <c r="H60" s="262"/>
      <c r="I60" s="246">
        <v>102047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101457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88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1087233.6000000001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102047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1673.8799999999999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88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1088907.48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88"/>
      <c r="B67" s="131"/>
      <c r="C67" s="131"/>
      <c r="D67" s="188"/>
      <c r="E67" s="259" t="s">
        <v>82</v>
      </c>
      <c r="F67" s="259"/>
      <c r="G67" s="259"/>
      <c r="H67" s="259"/>
      <c r="I67" s="260">
        <v>60000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10.732699370176528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88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102047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70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45094</v>
      </c>
      <c r="B73" s="268"/>
      <c r="C73" s="268"/>
      <c r="D73" s="188"/>
      <c r="E73" s="259" t="s">
        <v>91</v>
      </c>
      <c r="F73" s="259"/>
      <c r="G73" s="259"/>
      <c r="H73" s="259"/>
      <c r="I73" s="260">
        <v>-60729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88"/>
      <c r="E74" s="188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88"/>
      <c r="E75" s="259" t="s">
        <v>92</v>
      </c>
      <c r="F75" s="259"/>
      <c r="G75" s="259"/>
      <c r="H75" s="259"/>
      <c r="I75" s="260">
        <f>(I67+I68+I69+I70+I71+I73+I76+I72)</f>
        <v>101318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88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88"/>
      <c r="E77" s="188"/>
      <c r="F77" s="137"/>
      <c r="G77" s="185"/>
      <c r="H77" s="185"/>
      <c r="I77" s="186"/>
      <c r="J77" s="186"/>
      <c r="K77" s="186"/>
      <c r="L77" s="186"/>
      <c r="M77" s="186"/>
      <c r="N77" s="140"/>
    </row>
    <row r="78" spans="1:14">
      <c r="A78" s="265" t="s">
        <v>109</v>
      </c>
      <c r="B78" s="265"/>
      <c r="C78" s="265"/>
      <c r="D78" s="188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92850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8800</v>
      </c>
      <c r="J81" s="246"/>
      <c r="K81" s="246"/>
      <c r="L81" s="246"/>
      <c r="M81" s="246"/>
      <c r="N81" s="246"/>
    </row>
    <row r="82" spans="1:14">
      <c r="A82" s="188"/>
      <c r="B82" s="188"/>
      <c r="C82" s="188"/>
      <c r="D82" s="144"/>
      <c r="E82" s="262" t="s">
        <v>98</v>
      </c>
      <c r="F82" s="262"/>
      <c r="G82" s="262"/>
      <c r="H82" s="262"/>
      <c r="I82" s="246">
        <v>70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556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87"/>
      <c r="F85" s="187"/>
      <c r="G85" s="187"/>
      <c r="H85" s="187"/>
      <c r="I85" s="184"/>
      <c r="J85" s="184"/>
      <c r="K85" s="184"/>
      <c r="L85" s="184"/>
      <c r="M85" s="184"/>
      <c r="N85" s="184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102276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87"/>
      <c r="F87" s="187"/>
      <c r="G87" s="187"/>
      <c r="H87" s="187"/>
      <c r="I87" s="184"/>
      <c r="J87" s="184"/>
      <c r="K87" s="184"/>
      <c r="L87" s="184"/>
      <c r="M87" s="184"/>
      <c r="N87" s="184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958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  <ignoredErrors>
    <ignoredError sqref="L44 L46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129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1862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22591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3434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3715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2454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9167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1921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2124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2228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1758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2027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393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278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1161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133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94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196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117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165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296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228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119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197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274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893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77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323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293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588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160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209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787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335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1200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529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4385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35" t="s">
        <v>107</v>
      </c>
      <c r="B42" s="236"/>
      <c r="C42" s="237"/>
      <c r="D42" s="238"/>
      <c r="E42" s="239"/>
      <c r="F42" s="239"/>
      <c r="G42" s="239"/>
      <c r="H42" s="239"/>
      <c r="I42" s="239"/>
      <c r="J42" s="239"/>
      <c r="K42" s="240"/>
      <c r="L42" s="236">
        <v>18563</v>
      </c>
      <c r="M42" s="237"/>
      <c r="N42" s="222"/>
    </row>
    <row r="43" spans="1:14" s="39" customFormat="1" ht="15.75" thickBot="1">
      <c r="A43" s="153" t="s">
        <v>107</v>
      </c>
      <c r="B43" s="154"/>
      <c r="C43" s="156"/>
      <c r="D43" s="153"/>
      <c r="E43" s="154"/>
      <c r="F43" s="154"/>
      <c r="G43" s="154"/>
      <c r="H43" s="154"/>
      <c r="I43" s="154"/>
      <c r="J43" s="154"/>
      <c r="K43" s="155"/>
      <c r="L43" s="189">
        <v>17738</v>
      </c>
      <c r="M43" s="155"/>
      <c r="N43" s="38"/>
    </row>
    <row r="44" spans="1:14" ht="15.75" thickBot="1">
      <c r="A44" s="147" t="s">
        <v>52</v>
      </c>
      <c r="B44" s="148">
        <f t="shared" ref="B44:M44" si="0">SUM(B3:B42)</f>
        <v>0</v>
      </c>
      <c r="C44" s="149">
        <f t="shared" si="0"/>
        <v>47268</v>
      </c>
      <c r="D44" s="150">
        <f t="shared" si="0"/>
        <v>3052</v>
      </c>
      <c r="E44" s="151">
        <f t="shared" si="0"/>
        <v>693</v>
      </c>
      <c r="F44" s="151">
        <f t="shared" si="0"/>
        <v>671</v>
      </c>
      <c r="G44" s="151">
        <f t="shared" si="0"/>
        <v>1680</v>
      </c>
      <c r="H44" s="151">
        <f t="shared" si="0"/>
        <v>1758</v>
      </c>
      <c r="I44" s="151">
        <f t="shared" si="0"/>
        <v>2949</v>
      </c>
      <c r="J44" s="151">
        <f t="shared" si="0"/>
        <v>4255</v>
      </c>
      <c r="K44" s="152">
        <f t="shared" si="0"/>
        <v>4385</v>
      </c>
      <c r="L44" s="148">
        <f>SUM(L3:L43)</f>
        <v>36301</v>
      </c>
      <c r="M44" s="149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47268</v>
      </c>
      <c r="D46" s="84">
        <f t="shared" si="1"/>
        <v>3052</v>
      </c>
      <c r="E46" s="85">
        <f t="shared" si="1"/>
        <v>693</v>
      </c>
      <c r="F46" s="85">
        <f t="shared" si="1"/>
        <v>671</v>
      </c>
      <c r="G46" s="85">
        <f t="shared" si="1"/>
        <v>1680</v>
      </c>
      <c r="H46" s="85">
        <f t="shared" si="1"/>
        <v>1758</v>
      </c>
      <c r="I46" s="85">
        <f t="shared" si="1"/>
        <v>2949</v>
      </c>
      <c r="J46" s="85">
        <f t="shared" si="1"/>
        <v>4255</v>
      </c>
      <c r="K46" s="86">
        <f t="shared" si="1"/>
        <v>4385</v>
      </c>
      <c r="L46" s="82">
        <f>SUM(L3:L43)</f>
        <v>36301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11</v>
      </c>
      <c r="M49" s="101">
        <v>0</v>
      </c>
      <c r="N49" s="35"/>
    </row>
    <row r="50" spans="1:14" ht="15.75" thickBot="1">
      <c r="A50" s="188"/>
      <c r="B50" s="103"/>
      <c r="C50" s="103"/>
      <c r="D50" s="103"/>
      <c r="E50" s="103"/>
      <c r="F50" s="103"/>
      <c r="G50" s="103"/>
      <c r="H50" s="103"/>
      <c r="I50" s="188"/>
      <c r="J50" s="188"/>
      <c r="K50" s="188"/>
      <c r="L50" s="188"/>
      <c r="M50" s="188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496314</v>
      </c>
      <c r="D51" s="106">
        <f t="shared" si="2"/>
        <v>31130.399999999998</v>
      </c>
      <c r="E51" s="107">
        <f t="shared" si="2"/>
        <v>7068.5999999999995</v>
      </c>
      <c r="F51" s="107">
        <f t="shared" si="2"/>
        <v>6844.2</v>
      </c>
      <c r="G51" s="107">
        <f t="shared" si="2"/>
        <v>17304</v>
      </c>
      <c r="H51" s="107">
        <f t="shared" si="2"/>
        <v>18459</v>
      </c>
      <c r="I51" s="107">
        <f t="shared" si="2"/>
        <v>30669.600000000002</v>
      </c>
      <c r="J51" s="107">
        <f t="shared" si="2"/>
        <v>45103</v>
      </c>
      <c r="K51" s="108">
        <f t="shared" si="2"/>
        <v>45604</v>
      </c>
      <c r="L51" s="104">
        <f t="shared" si="2"/>
        <v>399311</v>
      </c>
      <c r="M51" s="109">
        <f t="shared" si="2"/>
        <v>0</v>
      </c>
      <c r="N51" s="110" t="s">
        <v>61</v>
      </c>
    </row>
    <row r="52" spans="1:14" ht="15.75" thickBot="1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88"/>
      <c r="B55" s="188"/>
      <c r="C55" s="188"/>
      <c r="D55" s="188"/>
      <c r="E55" s="103"/>
      <c r="F55" s="103"/>
      <c r="G55" s="103"/>
      <c r="H55" s="188"/>
      <c r="I55" s="188"/>
      <c r="J55" s="188"/>
      <c r="K55" s="188"/>
      <c r="L55" s="188"/>
      <c r="M55" s="188"/>
      <c r="N55" s="113"/>
    </row>
    <row r="56" spans="1:14" ht="15.75" thickBot="1">
      <c r="A56" s="67" t="s">
        <v>66</v>
      </c>
      <c r="B56" s="121"/>
      <c r="C56" s="122"/>
      <c r="D56" s="123">
        <f>(D46*D54)</f>
        <v>265.524</v>
      </c>
      <c r="E56" s="124">
        <f>(E46*E54)</f>
        <v>60.290999999999997</v>
      </c>
      <c r="F56" s="124">
        <f>(F46*F54)</f>
        <v>58.376999999999995</v>
      </c>
      <c r="G56" s="124">
        <f>(G46*G54)</f>
        <v>146.16</v>
      </c>
      <c r="H56" s="124">
        <f t="shared" ref="H56" si="3">(H46*H54)</f>
        <v>152.946</v>
      </c>
      <c r="I56" s="124">
        <f>(I46*I54)</f>
        <v>256.56299999999999</v>
      </c>
      <c r="J56" s="124">
        <f>(J46*J54)</f>
        <v>370.185</v>
      </c>
      <c r="K56" s="125">
        <f>(K46*K54)</f>
        <v>381.49499999999995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88"/>
      <c r="B57" s="188"/>
      <c r="C57" s="188"/>
      <c r="D57" s="188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103012</v>
      </c>
      <c r="C58" s="248"/>
      <c r="D58" s="129" t="s">
        <v>68</v>
      </c>
      <c r="E58" s="249">
        <v>45095</v>
      </c>
      <c r="F58" s="249"/>
      <c r="G58" s="249"/>
      <c r="H58" s="249"/>
      <c r="I58" s="250" t="s">
        <v>111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556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103027</v>
      </c>
      <c r="J59" s="246"/>
      <c r="K59" s="246"/>
      <c r="L59" s="246"/>
      <c r="M59" s="246"/>
      <c r="N59" s="246"/>
    </row>
    <row r="60" spans="1:14" ht="15.75" thickBot="1">
      <c r="A60" s="188"/>
      <c r="B60" s="130"/>
      <c r="C60" s="130"/>
      <c r="D60" s="129"/>
      <c r="E60" s="262" t="s">
        <v>71</v>
      </c>
      <c r="F60" s="262"/>
      <c r="G60" s="262"/>
      <c r="H60" s="262"/>
      <c r="I60" s="246">
        <v>103027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102456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88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1097807.7999999998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103027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1691.5409999999999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88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1099499.3409999998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88"/>
      <c r="B67" s="131"/>
      <c r="C67" s="131"/>
      <c r="D67" s="188"/>
      <c r="E67" s="259" t="s">
        <v>82</v>
      </c>
      <c r="F67" s="259"/>
      <c r="G67" s="259"/>
      <c r="H67" s="259"/>
      <c r="I67" s="260">
        <v>60729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10.73142950144452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88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103027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70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45095</v>
      </c>
      <c r="B73" s="268"/>
      <c r="C73" s="268"/>
      <c r="D73" s="188"/>
      <c r="E73" s="259" t="s">
        <v>91</v>
      </c>
      <c r="F73" s="259"/>
      <c r="G73" s="259"/>
      <c r="H73" s="259"/>
      <c r="I73" s="260">
        <v>-63685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88"/>
      <c r="E74" s="188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88"/>
      <c r="E75" s="259" t="s">
        <v>92</v>
      </c>
      <c r="F75" s="259"/>
      <c r="G75" s="259"/>
      <c r="H75" s="259"/>
      <c r="I75" s="260">
        <f>(I67+I68+I69+I70+I71+I73+I76+I72)</f>
        <v>100071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88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88"/>
      <c r="E77" s="188"/>
      <c r="F77" s="137"/>
      <c r="G77" s="185"/>
      <c r="H77" s="185"/>
      <c r="I77" s="186"/>
      <c r="J77" s="186"/>
      <c r="K77" s="186"/>
      <c r="L77" s="186"/>
      <c r="M77" s="186"/>
      <c r="N77" s="140"/>
    </row>
    <row r="78" spans="1:14">
      <c r="A78" s="265" t="s">
        <v>111</v>
      </c>
      <c r="B78" s="265"/>
      <c r="C78" s="265"/>
      <c r="D78" s="188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92200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8160</v>
      </c>
      <c r="J81" s="246"/>
      <c r="K81" s="246"/>
      <c r="L81" s="246"/>
      <c r="M81" s="246"/>
      <c r="N81" s="246"/>
    </row>
    <row r="82" spans="1:14">
      <c r="A82" s="188"/>
      <c r="B82" s="188"/>
      <c r="C82" s="188"/>
      <c r="D82" s="144"/>
      <c r="E82" s="262" t="s">
        <v>98</v>
      </c>
      <c r="F82" s="262"/>
      <c r="G82" s="262"/>
      <c r="H82" s="262"/>
      <c r="I82" s="246">
        <v>70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556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87"/>
      <c r="F85" s="187"/>
      <c r="G85" s="187"/>
      <c r="H85" s="187"/>
      <c r="I85" s="184"/>
      <c r="J85" s="184"/>
      <c r="K85" s="184"/>
      <c r="L85" s="184"/>
      <c r="M85" s="184"/>
      <c r="N85" s="184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100986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87"/>
      <c r="F87" s="187"/>
      <c r="G87" s="187"/>
      <c r="H87" s="187"/>
      <c r="I87" s="184"/>
      <c r="J87" s="184"/>
      <c r="K87" s="184"/>
      <c r="L87" s="184"/>
      <c r="M87" s="184"/>
      <c r="N87" s="184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915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130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1892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23445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3434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3715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2571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9322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1901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2076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2165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1800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2010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400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301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1171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124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100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203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122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180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279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224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125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199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265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915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82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312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293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605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43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208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761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371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1185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540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4407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35" t="s">
        <v>107</v>
      </c>
      <c r="B42" s="236"/>
      <c r="C42" s="237"/>
      <c r="D42" s="238"/>
      <c r="E42" s="239"/>
      <c r="F42" s="239"/>
      <c r="G42" s="239"/>
      <c r="H42" s="239"/>
      <c r="I42" s="239"/>
      <c r="J42" s="239"/>
      <c r="K42" s="240"/>
      <c r="L42" s="236">
        <v>18728</v>
      </c>
      <c r="M42" s="237"/>
      <c r="N42" s="222"/>
    </row>
    <row r="43" spans="1:14" s="39" customFormat="1" ht="15.75" thickBot="1">
      <c r="A43" s="67" t="s">
        <v>107</v>
      </c>
      <c r="B43" s="153"/>
      <c r="C43" s="155"/>
      <c r="D43" s="153"/>
      <c r="E43" s="154"/>
      <c r="F43" s="154"/>
      <c r="G43" s="154"/>
      <c r="H43" s="154"/>
      <c r="I43" s="154"/>
      <c r="J43" s="154"/>
      <c r="K43" s="155"/>
      <c r="L43" s="189">
        <v>17417</v>
      </c>
      <c r="M43" s="155"/>
      <c r="N43" s="38"/>
    </row>
    <row r="44" spans="1:14" ht="15.75" thickBot="1">
      <c r="A44" s="147" t="s">
        <v>52</v>
      </c>
      <c r="B44" s="148">
        <f t="shared" ref="B44:M44" si="0">SUM(B3:B42)</f>
        <v>0</v>
      </c>
      <c r="C44" s="149">
        <f t="shared" si="0"/>
        <v>48356</v>
      </c>
      <c r="D44" s="150">
        <f t="shared" si="0"/>
        <v>2983</v>
      </c>
      <c r="E44" s="151">
        <f t="shared" si="0"/>
        <v>687</v>
      </c>
      <c r="F44" s="151">
        <f t="shared" si="0"/>
        <v>701</v>
      </c>
      <c r="G44" s="151">
        <f t="shared" si="0"/>
        <v>1676</v>
      </c>
      <c r="H44" s="151">
        <f t="shared" si="0"/>
        <v>1800</v>
      </c>
      <c r="I44" s="151">
        <f t="shared" si="0"/>
        <v>2961</v>
      </c>
      <c r="J44" s="151">
        <f t="shared" si="0"/>
        <v>4175</v>
      </c>
      <c r="K44" s="152">
        <f t="shared" si="0"/>
        <v>4407</v>
      </c>
      <c r="L44" s="148">
        <f>SUM(L3:L43)</f>
        <v>36145</v>
      </c>
      <c r="M44" s="149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48356</v>
      </c>
      <c r="D46" s="84">
        <f t="shared" si="1"/>
        <v>2983</v>
      </c>
      <c r="E46" s="85">
        <f t="shared" si="1"/>
        <v>687</v>
      </c>
      <c r="F46" s="85">
        <f t="shared" si="1"/>
        <v>701</v>
      </c>
      <c r="G46" s="85">
        <f t="shared" si="1"/>
        <v>1676</v>
      </c>
      <c r="H46" s="85">
        <f t="shared" si="1"/>
        <v>1800</v>
      </c>
      <c r="I46" s="85">
        <f t="shared" si="1"/>
        <v>2961</v>
      </c>
      <c r="J46" s="85">
        <f t="shared" si="1"/>
        <v>4175</v>
      </c>
      <c r="K46" s="86">
        <f t="shared" si="1"/>
        <v>4407</v>
      </c>
      <c r="L46" s="82">
        <f>SUM(L3:L43)</f>
        <v>36145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11</v>
      </c>
      <c r="M49" s="101">
        <v>0</v>
      </c>
      <c r="N49" s="35"/>
    </row>
    <row r="50" spans="1:14" ht="15.75" thickBot="1">
      <c r="A50" s="188"/>
      <c r="B50" s="103"/>
      <c r="C50" s="103"/>
      <c r="D50" s="103"/>
      <c r="E50" s="103"/>
      <c r="F50" s="103"/>
      <c r="G50" s="103"/>
      <c r="H50" s="103"/>
      <c r="I50" s="188"/>
      <c r="J50" s="188"/>
      <c r="K50" s="188"/>
      <c r="L50" s="188"/>
      <c r="M50" s="188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507738</v>
      </c>
      <c r="D51" s="106">
        <f t="shared" si="2"/>
        <v>30426.6</v>
      </c>
      <c r="E51" s="107">
        <f t="shared" si="2"/>
        <v>7007.4</v>
      </c>
      <c r="F51" s="107">
        <f t="shared" si="2"/>
        <v>7150.2</v>
      </c>
      <c r="G51" s="107">
        <f t="shared" si="2"/>
        <v>17262.800000000003</v>
      </c>
      <c r="H51" s="107">
        <f t="shared" si="2"/>
        <v>18900</v>
      </c>
      <c r="I51" s="107">
        <f t="shared" si="2"/>
        <v>30794.400000000001</v>
      </c>
      <c r="J51" s="107">
        <f t="shared" si="2"/>
        <v>44255</v>
      </c>
      <c r="K51" s="108">
        <f t="shared" si="2"/>
        <v>45832.800000000003</v>
      </c>
      <c r="L51" s="104">
        <f t="shared" si="2"/>
        <v>397595</v>
      </c>
      <c r="M51" s="109">
        <f t="shared" si="2"/>
        <v>0</v>
      </c>
      <c r="N51" s="110" t="s">
        <v>61</v>
      </c>
    </row>
    <row r="52" spans="1:14" ht="15.75" thickBot="1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88"/>
      <c r="B55" s="188"/>
      <c r="C55" s="188"/>
      <c r="D55" s="188"/>
      <c r="E55" s="103"/>
      <c r="F55" s="103"/>
      <c r="G55" s="103"/>
      <c r="H55" s="188"/>
      <c r="I55" s="188"/>
      <c r="J55" s="188"/>
      <c r="K55" s="188"/>
      <c r="L55" s="188"/>
      <c r="M55" s="188"/>
      <c r="N55" s="113"/>
    </row>
    <row r="56" spans="1:14" ht="15.75" thickBot="1">
      <c r="A56" s="67" t="s">
        <v>66</v>
      </c>
      <c r="B56" s="121"/>
      <c r="C56" s="122"/>
      <c r="D56" s="123">
        <f>(D46*D54)</f>
        <v>259.52099999999996</v>
      </c>
      <c r="E56" s="124">
        <f>(E46*E54)</f>
        <v>59.768999999999998</v>
      </c>
      <c r="F56" s="124">
        <f>(F46*F54)</f>
        <v>60.986999999999995</v>
      </c>
      <c r="G56" s="124">
        <f>(G46*G54)</f>
        <v>145.81199999999998</v>
      </c>
      <c r="H56" s="124">
        <f t="shared" ref="H56" si="3">(H46*H54)</f>
        <v>156.6</v>
      </c>
      <c r="I56" s="124">
        <f>(I46*I54)</f>
        <v>257.60699999999997</v>
      </c>
      <c r="J56" s="124">
        <f>(J46*J54)</f>
        <v>363.22499999999997</v>
      </c>
      <c r="K56" s="125">
        <f>(K46*K54)</f>
        <v>383.40899999999999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88"/>
      <c r="B57" s="188"/>
      <c r="C57" s="188"/>
      <c r="D57" s="188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103891</v>
      </c>
      <c r="C58" s="248"/>
      <c r="D58" s="129" t="s">
        <v>68</v>
      </c>
      <c r="E58" s="249">
        <v>45096</v>
      </c>
      <c r="F58" s="249"/>
      <c r="G58" s="249"/>
      <c r="H58" s="249"/>
      <c r="I58" s="250" t="s">
        <v>112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544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103882</v>
      </c>
      <c r="J59" s="246"/>
      <c r="K59" s="246"/>
      <c r="L59" s="246"/>
      <c r="M59" s="246"/>
      <c r="N59" s="246"/>
    </row>
    <row r="60" spans="1:14" ht="15.75" thickBot="1">
      <c r="A60" s="188"/>
      <c r="B60" s="130"/>
      <c r="C60" s="130"/>
      <c r="D60" s="129"/>
      <c r="E60" s="262" t="s">
        <v>71</v>
      </c>
      <c r="F60" s="262"/>
      <c r="G60" s="262"/>
      <c r="H60" s="262"/>
      <c r="I60" s="246">
        <v>103882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103347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88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1106962.2000000002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103882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1686.9299999999998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88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1108649.1300000001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88"/>
      <c r="B67" s="131"/>
      <c r="C67" s="131"/>
      <c r="D67" s="188"/>
      <c r="E67" s="259" t="s">
        <v>82</v>
      </c>
      <c r="F67" s="259"/>
      <c r="G67" s="259"/>
      <c r="H67" s="259"/>
      <c r="I67" s="260">
        <v>63685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10.727443757438534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88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103882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315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45096</v>
      </c>
      <c r="B73" s="268"/>
      <c r="C73" s="268"/>
      <c r="D73" s="188"/>
      <c r="E73" s="259" t="s">
        <v>91</v>
      </c>
      <c r="F73" s="259"/>
      <c r="G73" s="259"/>
      <c r="H73" s="259"/>
      <c r="I73" s="260">
        <v>-67516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88"/>
      <c r="E74" s="188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88"/>
      <c r="E75" s="259" t="s">
        <v>92</v>
      </c>
      <c r="F75" s="259"/>
      <c r="G75" s="259"/>
      <c r="H75" s="259"/>
      <c r="I75" s="260">
        <f>(I67+I68+I69+I70+I71+I73+I76+I72)</f>
        <v>100051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88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88"/>
      <c r="E77" s="188"/>
      <c r="F77" s="137"/>
      <c r="G77" s="185"/>
      <c r="H77" s="185"/>
      <c r="I77" s="186"/>
      <c r="J77" s="186"/>
      <c r="K77" s="186"/>
      <c r="L77" s="186"/>
      <c r="M77" s="186"/>
      <c r="N77" s="140"/>
    </row>
    <row r="78" spans="1:14">
      <c r="A78" s="265" t="s">
        <v>112</v>
      </c>
      <c r="B78" s="265"/>
      <c r="C78" s="265"/>
      <c r="D78" s="188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91000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245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8800</v>
      </c>
      <c r="J81" s="246"/>
      <c r="K81" s="246"/>
      <c r="L81" s="246"/>
      <c r="M81" s="246"/>
      <c r="N81" s="246"/>
    </row>
    <row r="82" spans="1:14">
      <c r="A82" s="188"/>
      <c r="B82" s="188"/>
      <c r="C82" s="188"/>
      <c r="D82" s="144"/>
      <c r="E82" s="262" t="s">
        <v>98</v>
      </c>
      <c r="F82" s="262"/>
      <c r="G82" s="262"/>
      <c r="H82" s="262"/>
      <c r="I82" s="246">
        <v>70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544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87"/>
      <c r="F85" s="187"/>
      <c r="G85" s="187"/>
      <c r="H85" s="187"/>
      <c r="I85" s="184"/>
      <c r="J85" s="184"/>
      <c r="K85" s="184"/>
      <c r="L85" s="184"/>
      <c r="M85" s="184"/>
      <c r="N85" s="184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100659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87"/>
      <c r="F87" s="187"/>
      <c r="G87" s="187"/>
      <c r="H87" s="187"/>
      <c r="I87" s="184"/>
      <c r="J87" s="184"/>
      <c r="K87" s="184"/>
      <c r="L87" s="184"/>
      <c r="M87" s="184"/>
      <c r="N87" s="184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608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  <ignoredErrors>
    <ignoredError sqref="L44 L4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88"/>
  <sheetViews>
    <sheetView topLeftCell="A44" workbookViewId="0">
      <selection activeCell="A56" sqref="A56:N8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4</v>
      </c>
      <c r="N1" s="253" t="s">
        <v>105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14</v>
      </c>
      <c r="N2" s="253"/>
    </row>
    <row r="3" spans="1:14">
      <c r="A3" s="207" t="s">
        <v>15</v>
      </c>
      <c r="B3" s="208"/>
      <c r="C3" s="14">
        <v>1959</v>
      </c>
      <c r="D3" s="209"/>
      <c r="E3" s="41"/>
      <c r="F3" s="41"/>
      <c r="G3" s="41"/>
      <c r="H3" s="41"/>
      <c r="I3" s="41"/>
      <c r="J3" s="41"/>
      <c r="K3" s="210"/>
      <c r="L3" s="208"/>
      <c r="M3" s="14"/>
      <c r="N3" s="253"/>
    </row>
    <row r="4" spans="1:14">
      <c r="A4" s="211" t="s">
        <v>16</v>
      </c>
      <c r="B4" s="212"/>
      <c r="C4" s="22">
        <v>23911</v>
      </c>
      <c r="D4" s="213"/>
      <c r="E4" s="45"/>
      <c r="F4" s="45"/>
      <c r="G4" s="45"/>
      <c r="H4" s="45"/>
      <c r="I4" s="45"/>
      <c r="J4" s="45"/>
      <c r="K4" s="214"/>
      <c r="L4" s="212"/>
      <c r="M4" s="22"/>
      <c r="N4" s="253"/>
    </row>
    <row r="5" spans="1:14">
      <c r="A5" s="211" t="s">
        <v>17</v>
      </c>
      <c r="B5" s="212"/>
      <c r="C5" s="22">
        <v>3531</v>
      </c>
      <c r="D5" s="213"/>
      <c r="E5" s="45"/>
      <c r="F5" s="45"/>
      <c r="G5" s="45"/>
      <c r="H5" s="45"/>
      <c r="I5" s="45"/>
      <c r="J5" s="45"/>
      <c r="K5" s="214"/>
      <c r="L5" s="212"/>
      <c r="M5" s="22"/>
      <c r="N5" s="253"/>
    </row>
    <row r="6" spans="1:14">
      <c r="A6" s="211" t="s">
        <v>18</v>
      </c>
      <c r="B6" s="212"/>
      <c r="C6" s="22">
        <v>4016</v>
      </c>
      <c r="D6" s="213"/>
      <c r="E6" s="45"/>
      <c r="F6" s="45"/>
      <c r="G6" s="45"/>
      <c r="H6" s="45"/>
      <c r="I6" s="45"/>
      <c r="J6" s="45"/>
      <c r="K6" s="214"/>
      <c r="L6" s="212"/>
      <c r="M6" s="22"/>
      <c r="N6" s="253"/>
    </row>
    <row r="7" spans="1:14">
      <c r="A7" s="211" t="s">
        <v>19</v>
      </c>
      <c r="B7" s="212"/>
      <c r="C7" s="22">
        <v>3295</v>
      </c>
      <c r="D7" s="213"/>
      <c r="E7" s="45"/>
      <c r="F7" s="45"/>
      <c r="G7" s="45"/>
      <c r="H7" s="45"/>
      <c r="I7" s="45"/>
      <c r="J7" s="45"/>
      <c r="K7" s="214"/>
      <c r="L7" s="212"/>
      <c r="M7" s="22"/>
      <c r="N7" s="253"/>
    </row>
    <row r="8" spans="1:14" ht="15.75" thickBot="1">
      <c r="A8" s="215" t="s">
        <v>20</v>
      </c>
      <c r="B8" s="216"/>
      <c r="C8" s="30">
        <v>8895</v>
      </c>
      <c r="D8" s="217"/>
      <c r="E8" s="218"/>
      <c r="F8" s="218"/>
      <c r="G8" s="218"/>
      <c r="H8" s="218"/>
      <c r="I8" s="218"/>
      <c r="J8" s="218"/>
      <c r="K8" s="219"/>
      <c r="L8" s="216"/>
      <c r="M8" s="30"/>
      <c r="N8" s="220"/>
    </row>
    <row r="9" spans="1:14" s="39" customFormat="1" ht="15.75" thickBot="1">
      <c r="A9" s="20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2"/>
    </row>
    <row r="10" spans="1:14" ht="15" customHeight="1">
      <c r="A10" s="207" t="s">
        <v>21</v>
      </c>
      <c r="B10" s="208"/>
      <c r="C10" s="41"/>
      <c r="D10" s="41"/>
      <c r="E10" s="41"/>
      <c r="F10" s="41"/>
      <c r="G10" s="41"/>
      <c r="H10" s="41"/>
      <c r="I10" s="41"/>
      <c r="J10" s="41">
        <v>2309</v>
      </c>
      <c r="K10" s="14"/>
      <c r="L10" s="209"/>
      <c r="M10" s="14"/>
      <c r="N10" s="254" t="s">
        <v>22</v>
      </c>
    </row>
    <row r="11" spans="1:14">
      <c r="A11" s="211" t="s">
        <v>23</v>
      </c>
      <c r="B11" s="212"/>
      <c r="C11" s="45"/>
      <c r="D11" s="45"/>
      <c r="E11" s="45"/>
      <c r="F11" s="45"/>
      <c r="G11" s="45"/>
      <c r="H11" s="45">
        <v>1731</v>
      </c>
      <c r="I11" s="45"/>
      <c r="J11" s="45"/>
      <c r="K11" s="22"/>
      <c r="L11" s="213"/>
      <c r="M11" s="22"/>
      <c r="N11" s="255"/>
    </row>
    <row r="12" spans="1:14">
      <c r="A12" s="211" t="s">
        <v>24</v>
      </c>
      <c r="B12" s="212"/>
      <c r="C12" s="45"/>
      <c r="D12" s="45"/>
      <c r="E12" s="45"/>
      <c r="F12" s="45"/>
      <c r="G12" s="45"/>
      <c r="H12" s="45"/>
      <c r="I12" s="45"/>
      <c r="J12" s="45">
        <v>2079</v>
      </c>
      <c r="K12" s="22"/>
      <c r="L12" s="213"/>
      <c r="M12" s="22"/>
      <c r="N12" s="255"/>
    </row>
    <row r="13" spans="1:14">
      <c r="A13" s="211" t="s">
        <v>25</v>
      </c>
      <c r="B13" s="212"/>
      <c r="C13" s="45"/>
      <c r="D13" s="45"/>
      <c r="E13" s="45"/>
      <c r="F13" s="45">
        <v>375</v>
      </c>
      <c r="G13" s="45"/>
      <c r="H13" s="45"/>
      <c r="I13" s="45"/>
      <c r="J13" s="45"/>
      <c r="K13" s="22"/>
      <c r="L13" s="213"/>
      <c r="M13" s="22"/>
      <c r="N13" s="255"/>
    </row>
    <row r="14" spans="1:14">
      <c r="A14" s="211" t="s">
        <v>26</v>
      </c>
      <c r="B14" s="212"/>
      <c r="C14" s="45"/>
      <c r="D14" s="45"/>
      <c r="E14" s="45"/>
      <c r="F14" s="45">
        <v>270</v>
      </c>
      <c r="G14" s="45"/>
      <c r="H14" s="45"/>
      <c r="I14" s="45"/>
      <c r="J14" s="45"/>
      <c r="K14" s="22"/>
      <c r="L14" s="213"/>
      <c r="M14" s="22"/>
      <c r="N14" s="255"/>
    </row>
    <row r="15" spans="1:14">
      <c r="A15" s="211" t="s">
        <v>27</v>
      </c>
      <c r="B15" s="212"/>
      <c r="C15" s="45"/>
      <c r="D15" s="45"/>
      <c r="E15" s="45"/>
      <c r="F15" s="202"/>
      <c r="G15" s="45"/>
      <c r="H15" s="45"/>
      <c r="I15" s="45">
        <v>1142</v>
      </c>
      <c r="J15" s="45"/>
      <c r="K15" s="22"/>
      <c r="L15" s="213"/>
      <c r="M15" s="22"/>
      <c r="N15" s="255"/>
    </row>
    <row r="16" spans="1:14">
      <c r="A16" s="211" t="s">
        <v>28</v>
      </c>
      <c r="B16" s="212"/>
      <c r="C16" s="45"/>
      <c r="D16" s="45">
        <v>157</v>
      </c>
      <c r="E16" s="45"/>
      <c r="F16" s="45"/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29</v>
      </c>
      <c r="B17" s="212"/>
      <c r="C17" s="45"/>
      <c r="D17" s="45">
        <v>108</v>
      </c>
      <c r="E17" s="45"/>
      <c r="F17" s="45"/>
      <c r="G17" s="45"/>
      <c r="H17" s="45"/>
      <c r="I17" s="45"/>
      <c r="J17" s="45"/>
      <c r="K17" s="22"/>
      <c r="L17" s="213"/>
      <c r="M17" s="22"/>
      <c r="N17" s="255"/>
    </row>
    <row r="18" spans="1:14">
      <c r="A18" s="211" t="s">
        <v>30</v>
      </c>
      <c r="B18" s="212"/>
      <c r="C18" s="45"/>
      <c r="D18" s="45">
        <v>203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31</v>
      </c>
      <c r="B19" s="212"/>
      <c r="C19" s="45"/>
      <c r="D19" s="45">
        <v>140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32</v>
      </c>
      <c r="B20" s="212"/>
      <c r="C20" s="45"/>
      <c r="D20" s="45">
        <v>180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33</v>
      </c>
      <c r="B21" s="212"/>
      <c r="C21" s="45"/>
      <c r="D21" s="45">
        <v>406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34</v>
      </c>
      <c r="B22" s="212"/>
      <c r="C22" s="45"/>
      <c r="D22" s="45">
        <v>426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35</v>
      </c>
      <c r="B23" s="212"/>
      <c r="C23" s="45"/>
      <c r="D23" s="45">
        <v>114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36</v>
      </c>
      <c r="B24" s="212"/>
      <c r="C24" s="45"/>
      <c r="D24" s="45">
        <v>163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 ht="15.75" thickBot="1">
      <c r="A25" s="223" t="s">
        <v>37</v>
      </c>
      <c r="B25" s="216"/>
      <c r="C25" s="218"/>
      <c r="D25" s="218">
        <v>250</v>
      </c>
      <c r="E25" s="218"/>
      <c r="F25" s="218"/>
      <c r="G25" s="218"/>
      <c r="H25" s="218"/>
      <c r="I25" s="218"/>
      <c r="J25" s="218"/>
      <c r="K25" s="30"/>
      <c r="L25" s="217"/>
      <c r="M25" s="30"/>
      <c r="N25" s="256"/>
    </row>
    <row r="26" spans="1:14" ht="15.75" thickBot="1">
      <c r="A26" s="224"/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2"/>
    </row>
    <row r="27" spans="1:14">
      <c r="A27" s="207" t="s">
        <v>39</v>
      </c>
      <c r="B27" s="208"/>
      <c r="C27" s="41"/>
      <c r="D27" s="41"/>
      <c r="E27" s="41"/>
      <c r="F27" s="41"/>
      <c r="G27" s="41">
        <v>919</v>
      </c>
      <c r="H27" s="201"/>
      <c r="I27" s="41"/>
      <c r="J27" s="41"/>
      <c r="K27" s="210"/>
      <c r="L27" s="208"/>
      <c r="M27" s="14"/>
      <c r="N27" s="254" t="s">
        <v>40</v>
      </c>
    </row>
    <row r="28" spans="1:14">
      <c r="A28" s="211" t="s">
        <v>41</v>
      </c>
      <c r="B28" s="212"/>
      <c r="C28" s="45"/>
      <c r="D28" s="45"/>
      <c r="E28" s="45">
        <v>89</v>
      </c>
      <c r="F28" s="45"/>
      <c r="G28" s="45"/>
      <c r="H28" s="45"/>
      <c r="I28" s="45"/>
      <c r="J28" s="45"/>
      <c r="K28" s="214"/>
      <c r="L28" s="212"/>
      <c r="M28" s="22"/>
      <c r="N28" s="255"/>
    </row>
    <row r="29" spans="1:14">
      <c r="A29" s="211" t="s">
        <v>42</v>
      </c>
      <c r="B29" s="212"/>
      <c r="C29" s="45"/>
      <c r="D29" s="45"/>
      <c r="E29" s="45">
        <v>293</v>
      </c>
      <c r="F29" s="45"/>
      <c r="G29" s="45"/>
      <c r="H29" s="45"/>
      <c r="I29" s="45"/>
      <c r="J29" s="45"/>
      <c r="K29" s="214"/>
      <c r="L29" s="212"/>
      <c r="M29" s="22"/>
      <c r="N29" s="255"/>
    </row>
    <row r="30" spans="1:14">
      <c r="A30" s="211" t="s">
        <v>43</v>
      </c>
      <c r="B30" s="212"/>
      <c r="C30" s="45"/>
      <c r="D30" s="45"/>
      <c r="E30" s="45">
        <v>306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44</v>
      </c>
      <c r="B31" s="212"/>
      <c r="C31" s="45"/>
      <c r="D31" s="45"/>
      <c r="E31" s="45"/>
      <c r="F31" s="45"/>
      <c r="G31" s="45"/>
      <c r="H31" s="45"/>
      <c r="I31" s="45">
        <v>620</v>
      </c>
      <c r="J31" s="45"/>
      <c r="K31" s="214"/>
      <c r="L31" s="212"/>
      <c r="M31" s="22"/>
      <c r="N31" s="255"/>
    </row>
    <row r="32" spans="1:14">
      <c r="A32" s="211" t="s">
        <v>45</v>
      </c>
      <c r="B32" s="212"/>
      <c r="C32" s="45"/>
      <c r="D32" s="45">
        <v>121</v>
      </c>
      <c r="E32" s="45"/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46</v>
      </c>
      <c r="B33" s="212"/>
      <c r="C33" s="45"/>
      <c r="D33" s="45">
        <v>223</v>
      </c>
      <c r="E33" s="45"/>
      <c r="F33" s="45"/>
      <c r="G33" s="45"/>
      <c r="H33" s="45"/>
      <c r="I33" s="45"/>
      <c r="J33" s="45"/>
      <c r="K33" s="214"/>
      <c r="L33" s="212"/>
      <c r="M33" s="22"/>
      <c r="N33" s="255"/>
    </row>
    <row r="34" spans="1:14">
      <c r="A34" s="211" t="s">
        <v>47</v>
      </c>
      <c r="B34" s="212"/>
      <c r="C34" s="45"/>
      <c r="D34" s="45"/>
      <c r="E34" s="45"/>
      <c r="F34" s="45"/>
      <c r="G34" s="45">
        <v>759</v>
      </c>
      <c r="H34" s="202"/>
      <c r="I34" s="45"/>
      <c r="J34" s="45"/>
      <c r="K34" s="214"/>
      <c r="L34" s="212"/>
      <c r="M34" s="22"/>
      <c r="N34" s="255"/>
    </row>
    <row r="35" spans="1:14" s="39" customFormat="1">
      <c r="A35" s="211" t="s">
        <v>48</v>
      </c>
      <c r="B35" s="212"/>
      <c r="C35" s="45"/>
      <c r="D35" s="45">
        <v>357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49</v>
      </c>
      <c r="B36" s="212"/>
      <c r="C36" s="45"/>
      <c r="D36" s="45"/>
      <c r="E36" s="45"/>
      <c r="F36" s="45"/>
      <c r="G36" s="45"/>
      <c r="H36" s="45"/>
      <c r="I36" s="45">
        <v>1172</v>
      </c>
      <c r="J36" s="45"/>
      <c r="K36" s="214"/>
      <c r="L36" s="212"/>
      <c r="M36" s="22"/>
      <c r="N36" s="255"/>
    </row>
    <row r="37" spans="1:14">
      <c r="A37" s="211" t="s">
        <v>38</v>
      </c>
      <c r="B37" s="212"/>
      <c r="C37" s="45"/>
      <c r="D37" s="45">
        <v>558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 ht="15.75" thickBot="1">
      <c r="A38" s="223" t="s">
        <v>50</v>
      </c>
      <c r="B38" s="225"/>
      <c r="C38" s="226"/>
      <c r="D38" s="226"/>
      <c r="E38" s="226"/>
      <c r="F38" s="226"/>
      <c r="G38" s="226"/>
      <c r="H38" s="226"/>
      <c r="I38" s="226"/>
      <c r="J38" s="226"/>
      <c r="K38" s="227">
        <v>4183</v>
      </c>
      <c r="L38" s="216"/>
      <c r="M38" s="228"/>
      <c r="N38" s="256"/>
    </row>
    <row r="39" spans="1:14" s="66" customFormat="1" ht="15.75" thickBot="1">
      <c r="A39" s="25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</row>
    <row r="40" spans="1:14" ht="15.75" thickBot="1">
      <c r="A40" s="235" t="s">
        <v>51</v>
      </c>
      <c r="B40" s="236"/>
      <c r="C40" s="237"/>
      <c r="D40" s="238"/>
      <c r="E40" s="239"/>
      <c r="F40" s="239"/>
      <c r="G40" s="239"/>
      <c r="H40" s="239"/>
      <c r="I40" s="239"/>
      <c r="J40" s="239"/>
      <c r="K40" s="240"/>
      <c r="L40" s="236"/>
      <c r="M40" s="237">
        <v>22039</v>
      </c>
      <c r="N40" s="222"/>
    </row>
    <row r="41" spans="1:14" s="39" customFormat="1" ht="15.75" thickBot="1">
      <c r="A41" s="153" t="s">
        <v>107</v>
      </c>
      <c r="B41" s="154"/>
      <c r="C41" s="154"/>
      <c r="D41" s="154"/>
      <c r="E41" s="154"/>
      <c r="F41" s="154"/>
      <c r="G41" s="154"/>
      <c r="H41" s="154"/>
      <c r="I41" s="154"/>
      <c r="J41" s="154"/>
      <c r="K41" s="156"/>
      <c r="L41" s="153">
        <v>22097</v>
      </c>
      <c r="M41" s="155"/>
      <c r="N41" s="38"/>
    </row>
    <row r="42" spans="1:14" ht="15.75" thickBot="1">
      <c r="A42" s="147" t="s">
        <v>52</v>
      </c>
      <c r="B42" s="148">
        <f t="shared" ref="B42:M42" si="0">SUM(B3:B40)</f>
        <v>0</v>
      </c>
      <c r="C42" s="149">
        <f t="shared" si="0"/>
        <v>45607</v>
      </c>
      <c r="D42" s="150">
        <f t="shared" si="0"/>
        <v>3406</v>
      </c>
      <c r="E42" s="151">
        <f t="shared" si="0"/>
        <v>688</v>
      </c>
      <c r="F42" s="151">
        <f t="shared" si="0"/>
        <v>645</v>
      </c>
      <c r="G42" s="151">
        <f t="shared" si="0"/>
        <v>1678</v>
      </c>
      <c r="H42" s="151">
        <f t="shared" si="0"/>
        <v>1731</v>
      </c>
      <c r="I42" s="151">
        <f t="shared" si="0"/>
        <v>2934</v>
      </c>
      <c r="J42" s="151">
        <f t="shared" si="0"/>
        <v>4388</v>
      </c>
      <c r="K42" s="152">
        <f t="shared" si="0"/>
        <v>4183</v>
      </c>
      <c r="L42" s="148">
        <f>SUM(L3:L41)</f>
        <v>22097</v>
      </c>
      <c r="M42" s="149">
        <f t="shared" si="0"/>
        <v>22039</v>
      </c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  <c r="N43" s="38"/>
    </row>
    <row r="44" spans="1:14" ht="15.75" thickBot="1">
      <c r="A44" s="76" t="s">
        <v>53</v>
      </c>
      <c r="B44" s="82">
        <f t="shared" ref="B44:M44" si="1">SUM(B3:B40)</f>
        <v>0</v>
      </c>
      <c r="C44" s="83">
        <f t="shared" si="1"/>
        <v>45607</v>
      </c>
      <c r="D44" s="84">
        <f t="shared" si="1"/>
        <v>3406</v>
      </c>
      <c r="E44" s="85">
        <f t="shared" si="1"/>
        <v>688</v>
      </c>
      <c r="F44" s="85">
        <f t="shared" si="1"/>
        <v>645</v>
      </c>
      <c r="G44" s="85">
        <f t="shared" si="1"/>
        <v>1678</v>
      </c>
      <c r="H44" s="85">
        <f t="shared" si="1"/>
        <v>1731</v>
      </c>
      <c r="I44" s="85">
        <f t="shared" si="1"/>
        <v>2934</v>
      </c>
      <c r="J44" s="85">
        <f t="shared" si="1"/>
        <v>4388</v>
      </c>
      <c r="K44" s="86">
        <f t="shared" si="1"/>
        <v>4183</v>
      </c>
      <c r="L44" s="82">
        <f>SUM(L3:L41)</f>
        <v>22097</v>
      </c>
      <c r="M44" s="83">
        <f t="shared" si="1"/>
        <v>22039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8"/>
    </row>
    <row r="46" spans="1:14">
      <c r="A46" s="87" t="s">
        <v>54</v>
      </c>
      <c r="B46" s="88" t="s">
        <v>55</v>
      </c>
      <c r="C46" s="89" t="s">
        <v>56</v>
      </c>
      <c r="D46" s="90" t="s">
        <v>57</v>
      </c>
      <c r="E46" s="91" t="s">
        <v>57</v>
      </c>
      <c r="F46" s="91" t="s">
        <v>57</v>
      </c>
      <c r="G46" s="91" t="s">
        <v>58</v>
      </c>
      <c r="H46" s="91" t="s">
        <v>58</v>
      </c>
      <c r="I46" s="91" t="s">
        <v>58</v>
      </c>
      <c r="J46" s="92" t="s">
        <v>58</v>
      </c>
      <c r="K46" s="93" t="s">
        <v>58</v>
      </c>
      <c r="L46" s="12" t="s">
        <v>58</v>
      </c>
      <c r="M46" s="94" t="s">
        <v>58</v>
      </c>
      <c r="N46" s="35"/>
    </row>
    <row r="47" spans="1:14" ht="15.75" thickBot="1">
      <c r="A47" s="50" t="s">
        <v>14</v>
      </c>
      <c r="B47" s="95">
        <v>0</v>
      </c>
      <c r="C47" s="96">
        <v>10.5</v>
      </c>
      <c r="D47" s="97">
        <v>10.199999999999999</v>
      </c>
      <c r="E47" s="98">
        <v>10.199999999999999</v>
      </c>
      <c r="F47" s="98">
        <v>10.199999999999999</v>
      </c>
      <c r="G47" s="98">
        <v>10.3</v>
      </c>
      <c r="H47" s="98">
        <v>10.5</v>
      </c>
      <c r="I47" s="99">
        <v>10.4</v>
      </c>
      <c r="J47" s="99">
        <v>10.6</v>
      </c>
      <c r="K47" s="99">
        <v>10.4</v>
      </c>
      <c r="L47" s="100">
        <v>11</v>
      </c>
      <c r="M47" s="101">
        <v>10.5</v>
      </c>
      <c r="N47" s="35"/>
    </row>
    <row r="48" spans="1:14" ht="15.75" thickBot="1">
      <c r="A48" s="141"/>
      <c r="B48" s="103"/>
      <c r="C48" s="103"/>
      <c r="D48" s="103"/>
      <c r="E48" s="103"/>
      <c r="F48" s="103"/>
      <c r="G48" s="103"/>
      <c r="H48" s="103"/>
      <c r="I48" s="141"/>
      <c r="J48" s="141"/>
      <c r="K48" s="141"/>
      <c r="L48" s="141"/>
      <c r="M48" s="141"/>
      <c r="N48" s="35"/>
    </row>
    <row r="49" spans="1:14" ht="15.75" thickBot="1">
      <c r="A49" s="67" t="s">
        <v>60</v>
      </c>
      <c r="B49" s="104">
        <f t="shared" ref="B49:M49" si="2">(B42*B47)</f>
        <v>0</v>
      </c>
      <c r="C49" s="105">
        <f t="shared" si="2"/>
        <v>478873.5</v>
      </c>
      <c r="D49" s="106">
        <f t="shared" si="2"/>
        <v>34741.199999999997</v>
      </c>
      <c r="E49" s="107">
        <f t="shared" si="2"/>
        <v>7017.5999999999995</v>
      </c>
      <c r="F49" s="107">
        <f t="shared" si="2"/>
        <v>6578.9999999999991</v>
      </c>
      <c r="G49" s="107">
        <f t="shared" si="2"/>
        <v>17283.400000000001</v>
      </c>
      <c r="H49" s="107">
        <f t="shared" si="2"/>
        <v>18175.5</v>
      </c>
      <c r="I49" s="107">
        <f t="shared" si="2"/>
        <v>30513.600000000002</v>
      </c>
      <c r="J49" s="107">
        <f t="shared" si="2"/>
        <v>46512.799999999996</v>
      </c>
      <c r="K49" s="108">
        <f t="shared" si="2"/>
        <v>43503.200000000004</v>
      </c>
      <c r="L49" s="104">
        <f t="shared" si="2"/>
        <v>243067</v>
      </c>
      <c r="M49" s="109">
        <f t="shared" si="2"/>
        <v>231409.5</v>
      </c>
      <c r="N49" s="110" t="s">
        <v>61</v>
      </c>
    </row>
    <row r="50" spans="1:14" ht="15.75" thickBot="1">
      <c r="A50" s="141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35"/>
    </row>
    <row r="51" spans="1:14">
      <c r="A51" s="87" t="s">
        <v>62</v>
      </c>
      <c r="B51" s="88"/>
      <c r="C51" s="89"/>
      <c r="D51" s="90" t="s">
        <v>63</v>
      </c>
      <c r="E51" s="91" t="s">
        <v>63</v>
      </c>
      <c r="F51" s="91" t="s">
        <v>63</v>
      </c>
      <c r="G51" s="91" t="s">
        <v>63</v>
      </c>
      <c r="H51" s="91" t="s">
        <v>64</v>
      </c>
      <c r="I51" s="92" t="s">
        <v>64</v>
      </c>
      <c r="J51" s="91" t="s">
        <v>64</v>
      </c>
      <c r="K51" s="111" t="s">
        <v>64</v>
      </c>
      <c r="L51" s="112" t="s">
        <v>64</v>
      </c>
      <c r="M51" s="94" t="s">
        <v>64</v>
      </c>
      <c r="N51" s="113"/>
    </row>
    <row r="52" spans="1:14" ht="15.75" thickBot="1">
      <c r="A52" s="50" t="s">
        <v>65</v>
      </c>
      <c r="B52" s="114"/>
      <c r="C52" s="115"/>
      <c r="D52" s="116">
        <v>8.6999999999999994E-2</v>
      </c>
      <c r="E52" s="117">
        <v>8.6999999999999994E-2</v>
      </c>
      <c r="F52" s="117">
        <v>8.6999999999999994E-2</v>
      </c>
      <c r="G52" s="117">
        <v>8.6999999999999994E-2</v>
      </c>
      <c r="H52" s="117">
        <v>8.6999999999999994E-2</v>
      </c>
      <c r="I52" s="117">
        <v>8.6999999999999994E-2</v>
      </c>
      <c r="J52" s="117">
        <v>8.6999999999999994E-2</v>
      </c>
      <c r="K52" s="118">
        <v>8.6999999999999994E-2</v>
      </c>
      <c r="L52" s="119">
        <v>0</v>
      </c>
      <c r="M52" s="120">
        <v>0</v>
      </c>
      <c r="N52" s="35"/>
    </row>
    <row r="53" spans="1:14" ht="15.75" thickBot="1">
      <c r="A53" s="141"/>
      <c r="B53" s="141"/>
      <c r="C53" s="141"/>
      <c r="D53" s="141"/>
      <c r="E53" s="103"/>
      <c r="F53" s="103"/>
      <c r="G53" s="103"/>
      <c r="H53" s="141"/>
      <c r="I53" s="141"/>
      <c r="J53" s="141"/>
      <c r="K53" s="141"/>
      <c r="L53" s="141"/>
      <c r="M53" s="141"/>
      <c r="N53" s="113"/>
    </row>
    <row r="54" spans="1:14" ht="15.75" thickBot="1">
      <c r="A54" s="67" t="s">
        <v>66</v>
      </c>
      <c r="B54" s="121"/>
      <c r="C54" s="122"/>
      <c r="D54" s="123">
        <f>(D44*D52)</f>
        <v>296.322</v>
      </c>
      <c r="E54" s="124">
        <f>(E44*E52)</f>
        <v>59.855999999999995</v>
      </c>
      <c r="F54" s="124">
        <f>(F44*F52)</f>
        <v>56.114999999999995</v>
      </c>
      <c r="G54" s="124">
        <f>(G44*G52)</f>
        <v>145.98599999999999</v>
      </c>
      <c r="H54" s="124">
        <f t="shared" ref="H54" si="3">(H44*H52)</f>
        <v>150.59699999999998</v>
      </c>
      <c r="I54" s="124">
        <f>(I44*I52)</f>
        <v>255.25799999999998</v>
      </c>
      <c r="J54" s="124">
        <f>(J44*J52)</f>
        <v>381.75599999999997</v>
      </c>
      <c r="K54" s="125">
        <f>(K44*K52)</f>
        <v>363.92099999999999</v>
      </c>
      <c r="L54" s="126">
        <f>(L44*L52)</f>
        <v>0</v>
      </c>
      <c r="M54" s="127">
        <f>(M44*M52)</f>
        <v>0</v>
      </c>
      <c r="N54" s="35"/>
    </row>
    <row r="55" spans="1:14" ht="15.75" thickBot="1">
      <c r="A55" s="141"/>
      <c r="B55" s="141"/>
      <c r="C55" s="141"/>
      <c r="D55" s="141"/>
      <c r="E55" s="128"/>
      <c r="F55" s="128"/>
      <c r="G55" s="128"/>
      <c r="H55" s="128"/>
      <c r="I55" s="128"/>
      <c r="J55" s="128"/>
      <c r="K55" s="128"/>
      <c r="L55" s="128"/>
      <c r="M55" s="128"/>
      <c r="N55" s="35"/>
    </row>
    <row r="56" spans="1:14" ht="15.75" thickBot="1">
      <c r="A56" s="76" t="s">
        <v>67</v>
      </c>
      <c r="B56" s="247">
        <f>SUM(B42:M42)</f>
        <v>109396</v>
      </c>
      <c r="C56" s="248"/>
      <c r="D56" s="129" t="s">
        <v>68</v>
      </c>
      <c r="E56" s="249">
        <v>45079</v>
      </c>
      <c r="F56" s="249"/>
      <c r="G56" s="249"/>
      <c r="H56" s="249"/>
      <c r="I56" s="250" t="s">
        <v>106</v>
      </c>
      <c r="J56" s="250"/>
      <c r="K56" s="250"/>
      <c r="L56" s="250"/>
      <c r="M56" s="250"/>
      <c r="N56" s="250"/>
    </row>
    <row r="57" spans="1:14" ht="15.75" thickBot="1">
      <c r="A57" s="76" t="s">
        <v>69</v>
      </c>
      <c r="B57" s="247">
        <f>(I81+I82)</f>
        <v>587</v>
      </c>
      <c r="C57" s="248"/>
      <c r="D57" s="129" t="s">
        <v>68</v>
      </c>
      <c r="E57" s="262" t="s">
        <v>70</v>
      </c>
      <c r="F57" s="262"/>
      <c r="G57" s="262"/>
      <c r="H57" s="262"/>
      <c r="I57" s="246">
        <f>(I58+I59)</f>
        <v>109405</v>
      </c>
      <c r="J57" s="246"/>
      <c r="K57" s="246"/>
      <c r="L57" s="246"/>
      <c r="M57" s="246"/>
      <c r="N57" s="246"/>
    </row>
    <row r="58" spans="1:14" ht="15.75" thickBot="1">
      <c r="A58" s="141"/>
      <c r="B58" s="130"/>
      <c r="C58" s="130"/>
      <c r="D58" s="129"/>
      <c r="E58" s="262" t="s">
        <v>71</v>
      </c>
      <c r="F58" s="262"/>
      <c r="G58" s="262"/>
      <c r="H58" s="262"/>
      <c r="I58" s="246">
        <v>109405</v>
      </c>
      <c r="J58" s="246"/>
      <c r="K58" s="246"/>
      <c r="L58" s="246"/>
      <c r="M58" s="246"/>
      <c r="N58" s="246"/>
    </row>
    <row r="59" spans="1:14" ht="15.75" thickBot="1">
      <c r="A59" s="76" t="s">
        <v>72</v>
      </c>
      <c r="B59" s="247">
        <f>(B56-B57)</f>
        <v>108809</v>
      </c>
      <c r="C59" s="248"/>
      <c r="D59" s="129" t="s">
        <v>68</v>
      </c>
      <c r="E59" s="262" t="s">
        <v>73</v>
      </c>
      <c r="F59" s="262"/>
      <c r="G59" s="262"/>
      <c r="H59" s="262"/>
      <c r="I59" s="246">
        <v>0</v>
      </c>
      <c r="J59" s="246"/>
      <c r="K59" s="246"/>
      <c r="L59" s="246"/>
      <c r="M59" s="246"/>
      <c r="N59" s="246"/>
    </row>
    <row r="60" spans="1:14" ht="15.75" thickBot="1">
      <c r="A60" s="141"/>
      <c r="B60" s="131"/>
      <c r="C60" s="131"/>
      <c r="D60" s="129"/>
      <c r="E60" s="262" t="s">
        <v>74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75</v>
      </c>
      <c r="B61" s="247">
        <f>SUM(B49:M49)</f>
        <v>1157676.2999999998</v>
      </c>
      <c r="C61" s="248"/>
      <c r="D61" s="129" t="s">
        <v>61</v>
      </c>
      <c r="E61" s="262" t="s">
        <v>76</v>
      </c>
      <c r="F61" s="262"/>
      <c r="G61" s="262"/>
      <c r="H61" s="262"/>
      <c r="I61" s="246">
        <v>109405</v>
      </c>
      <c r="J61" s="246"/>
      <c r="K61" s="246"/>
      <c r="L61" s="246"/>
      <c r="M61" s="246"/>
      <c r="N61" s="246"/>
    </row>
    <row r="62" spans="1:14" ht="15.75" thickBot="1">
      <c r="A62" s="76" t="s">
        <v>77</v>
      </c>
      <c r="B62" s="247">
        <f>SUM(B54:M54)</f>
        <v>1709.8109999999999</v>
      </c>
      <c r="C62" s="248"/>
      <c r="D62" s="129" t="s">
        <v>61</v>
      </c>
      <c r="E62" s="261" t="s">
        <v>78</v>
      </c>
      <c r="F62" s="261"/>
      <c r="G62" s="261"/>
      <c r="H62" s="261"/>
      <c r="I62" s="261"/>
      <c r="J62" s="261"/>
      <c r="K62" s="261"/>
      <c r="L62" s="261"/>
      <c r="M62" s="261"/>
      <c r="N62" s="261"/>
    </row>
    <row r="63" spans="1:14" ht="15.75" thickBot="1">
      <c r="A63" s="141"/>
      <c r="B63" s="131"/>
      <c r="C63" s="131"/>
      <c r="D63" s="129"/>
      <c r="E63" s="262" t="s">
        <v>79</v>
      </c>
      <c r="F63" s="262"/>
      <c r="G63" s="262"/>
      <c r="H63" s="262"/>
      <c r="I63" s="246">
        <v>22</v>
      </c>
      <c r="J63" s="246"/>
      <c r="K63" s="246"/>
      <c r="L63" s="246"/>
      <c r="M63" s="246"/>
      <c r="N63" s="246"/>
    </row>
    <row r="64" spans="1:14" ht="15.75" thickBot="1">
      <c r="A64" s="76" t="s">
        <v>80</v>
      </c>
      <c r="B64" s="247">
        <f>(B61+B62)</f>
        <v>1159386.1109999998</v>
      </c>
      <c r="C64" s="248"/>
      <c r="D64" s="129" t="s">
        <v>61</v>
      </c>
      <c r="E64" s="262" t="s">
        <v>81</v>
      </c>
      <c r="F64" s="262"/>
      <c r="G64" s="262"/>
      <c r="H64" s="262"/>
      <c r="I64" s="246">
        <v>0</v>
      </c>
      <c r="J64" s="246"/>
      <c r="K64" s="246"/>
      <c r="L64" s="246"/>
      <c r="M64" s="246"/>
      <c r="N64" s="246"/>
    </row>
    <row r="65" spans="1:14" ht="15.75" thickBot="1">
      <c r="A65" s="141"/>
      <c r="B65" s="131"/>
      <c r="C65" s="131"/>
      <c r="D65" s="141"/>
      <c r="E65" s="259" t="s">
        <v>82</v>
      </c>
      <c r="F65" s="259"/>
      <c r="G65" s="259"/>
      <c r="H65" s="259"/>
      <c r="I65" s="260">
        <v>49000</v>
      </c>
      <c r="J65" s="260"/>
      <c r="K65" s="260"/>
      <c r="L65" s="260"/>
      <c r="M65" s="260"/>
      <c r="N65" s="260"/>
    </row>
    <row r="66" spans="1:14" ht="15.75" thickBot="1">
      <c r="A66" s="76" t="s">
        <v>83</v>
      </c>
      <c r="B66" s="263">
        <f>(B64/B59)</f>
        <v>10.655240935951987</v>
      </c>
      <c r="C66" s="264"/>
      <c r="D66" s="129" t="s">
        <v>61</v>
      </c>
      <c r="E66" s="259" t="s">
        <v>84</v>
      </c>
      <c r="F66" s="259"/>
      <c r="G66" s="259"/>
      <c r="H66" s="259"/>
      <c r="I66" s="260">
        <v>0</v>
      </c>
      <c r="J66" s="260"/>
      <c r="K66" s="260"/>
      <c r="L66" s="260"/>
      <c r="M66" s="260"/>
      <c r="N66" s="260"/>
    </row>
    <row r="67" spans="1:14" ht="15.75" thickBot="1">
      <c r="A67" s="36"/>
      <c r="B67" s="132"/>
      <c r="C67" s="132"/>
      <c r="D67" s="141"/>
      <c r="E67" s="259" t="s">
        <v>85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86</v>
      </c>
      <c r="B68" s="266">
        <v>0</v>
      </c>
      <c r="C68" s="267"/>
      <c r="D68" s="129" t="s">
        <v>68</v>
      </c>
      <c r="E68" s="259" t="s">
        <v>87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3"/>
      <c r="C69" s="133"/>
      <c r="D69" s="129"/>
      <c r="E69" s="259" t="s">
        <v>88</v>
      </c>
      <c r="F69" s="259"/>
      <c r="G69" s="259"/>
      <c r="H69" s="259"/>
      <c r="I69" s="260">
        <v>109405</v>
      </c>
      <c r="J69" s="260"/>
      <c r="K69" s="260"/>
      <c r="L69" s="260"/>
      <c r="M69" s="260"/>
      <c r="N69" s="260"/>
    </row>
    <row r="70" spans="1:14" ht="15.75" thickBot="1">
      <c r="A70" s="76" t="s">
        <v>89</v>
      </c>
      <c r="B70" s="266">
        <f>I78+I80</f>
        <v>770</v>
      </c>
      <c r="C70" s="267"/>
      <c r="D70" s="129" t="s">
        <v>68</v>
      </c>
      <c r="E70" s="259" t="s">
        <v>90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>
      <c r="A71" s="268">
        <v>45079</v>
      </c>
      <c r="B71" s="268"/>
      <c r="C71" s="268"/>
      <c r="D71" s="141"/>
      <c r="E71" s="259" t="s">
        <v>91</v>
      </c>
      <c r="F71" s="259"/>
      <c r="G71" s="259"/>
      <c r="H71" s="259"/>
      <c r="I71" s="260">
        <v>-51587</v>
      </c>
      <c r="J71" s="260"/>
      <c r="K71" s="260"/>
      <c r="L71" s="260"/>
      <c r="M71" s="260"/>
      <c r="N71" s="260"/>
    </row>
    <row r="72" spans="1:14">
      <c r="A72" s="268"/>
      <c r="B72" s="268"/>
      <c r="C72" s="268"/>
      <c r="D72" s="141"/>
      <c r="E72" s="141"/>
      <c r="F72" s="134"/>
      <c r="G72" s="134"/>
      <c r="H72" s="134"/>
      <c r="I72" s="135"/>
      <c r="J72" s="135"/>
      <c r="K72" s="135"/>
      <c r="L72" s="135"/>
      <c r="M72" s="135"/>
      <c r="N72" s="136"/>
    </row>
    <row r="73" spans="1:14">
      <c r="A73" s="268"/>
      <c r="B73" s="268"/>
      <c r="C73" s="268"/>
      <c r="D73" s="141"/>
      <c r="E73" s="259" t="s">
        <v>92</v>
      </c>
      <c r="F73" s="259"/>
      <c r="G73" s="259"/>
      <c r="H73" s="259"/>
      <c r="I73" s="260">
        <f>(I65+I66+I67+I68+I69+I71+I74+I70)</f>
        <v>106840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41"/>
      <c r="E74" s="259" t="s">
        <v>93</v>
      </c>
      <c r="F74" s="259"/>
      <c r="G74" s="259"/>
      <c r="H74" s="259"/>
      <c r="I74" s="260">
        <f>(I63+I64)</f>
        <v>22</v>
      </c>
      <c r="J74" s="260"/>
      <c r="K74" s="260"/>
      <c r="L74" s="260"/>
      <c r="M74" s="260"/>
      <c r="N74" s="260"/>
    </row>
    <row r="75" spans="1:14">
      <c r="A75" s="268"/>
      <c r="B75" s="268"/>
      <c r="C75" s="268"/>
      <c r="D75" s="141"/>
      <c r="E75" s="141"/>
      <c r="F75" s="137"/>
      <c r="G75" s="138"/>
      <c r="H75" s="138"/>
      <c r="I75" s="139"/>
      <c r="J75" s="139"/>
      <c r="K75" s="139"/>
      <c r="L75" s="139"/>
      <c r="M75" s="139"/>
      <c r="N75" s="140"/>
    </row>
    <row r="76" spans="1:14">
      <c r="A76" s="265" t="s">
        <v>106</v>
      </c>
      <c r="B76" s="265"/>
      <c r="C76" s="265"/>
      <c r="D76" s="141"/>
      <c r="E76" s="262" t="s">
        <v>94</v>
      </c>
      <c r="F76" s="262"/>
      <c r="G76" s="262"/>
      <c r="H76" s="262"/>
      <c r="I76" s="246">
        <v>0</v>
      </c>
      <c r="J76" s="246"/>
      <c r="K76" s="246"/>
      <c r="L76" s="246"/>
      <c r="M76" s="246"/>
      <c r="N76" s="246"/>
    </row>
    <row r="77" spans="1:14">
      <c r="A77" s="142"/>
      <c r="B77" s="143"/>
      <c r="C77" s="143"/>
      <c r="D77" s="144"/>
      <c r="E77" s="262" t="s">
        <v>95</v>
      </c>
      <c r="F77" s="262"/>
      <c r="G77" s="262"/>
      <c r="H77" s="262"/>
      <c r="I77" s="246">
        <v>72750</v>
      </c>
      <c r="J77" s="246"/>
      <c r="K77" s="246"/>
      <c r="L77" s="246"/>
      <c r="M77" s="246"/>
      <c r="N77" s="246"/>
    </row>
    <row r="78" spans="1:14">
      <c r="A78" s="142"/>
      <c r="B78" s="143"/>
      <c r="C78" s="143"/>
      <c r="D78" s="144"/>
      <c r="E78" s="262" t="s">
        <v>96</v>
      </c>
      <c r="F78" s="262"/>
      <c r="G78" s="262"/>
      <c r="H78" s="262"/>
      <c r="I78" s="269">
        <v>210</v>
      </c>
      <c r="J78" s="269"/>
      <c r="K78" s="269"/>
      <c r="L78" s="269"/>
      <c r="M78" s="269"/>
      <c r="N78" s="269"/>
    </row>
    <row r="79" spans="1:14">
      <c r="A79" s="142"/>
      <c r="B79" s="143"/>
      <c r="C79" s="143"/>
      <c r="D79" s="144"/>
      <c r="E79" s="262" t="s">
        <v>97</v>
      </c>
      <c r="F79" s="262"/>
      <c r="G79" s="262"/>
      <c r="H79" s="262"/>
      <c r="I79" s="246">
        <v>33188</v>
      </c>
      <c r="J79" s="246"/>
      <c r="K79" s="246"/>
      <c r="L79" s="246"/>
      <c r="M79" s="246"/>
      <c r="N79" s="246"/>
    </row>
    <row r="80" spans="1:14">
      <c r="A80" s="141"/>
      <c r="B80" s="141"/>
      <c r="C80" s="141"/>
      <c r="D80" s="144"/>
      <c r="E80" s="262" t="s">
        <v>98</v>
      </c>
      <c r="F80" s="262"/>
      <c r="G80" s="262"/>
      <c r="H80" s="262"/>
      <c r="I80" s="246">
        <v>560</v>
      </c>
      <c r="J80" s="246"/>
      <c r="K80" s="246"/>
      <c r="L80" s="246"/>
      <c r="M80" s="246"/>
      <c r="N80" s="246"/>
    </row>
    <row r="81" spans="1:14">
      <c r="A81" s="144"/>
      <c r="B81" s="144"/>
      <c r="C81" s="144"/>
      <c r="D81" s="144"/>
      <c r="E81" s="262" t="s">
        <v>99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44"/>
      <c r="B82" s="144"/>
      <c r="C82" s="144"/>
      <c r="D82" s="144"/>
      <c r="E82" s="262" t="s">
        <v>100</v>
      </c>
      <c r="F82" s="262"/>
      <c r="G82" s="262"/>
      <c r="H82" s="262"/>
      <c r="I82" s="246">
        <v>587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145"/>
      <c r="F83" s="145"/>
      <c r="G83" s="145"/>
      <c r="H83" s="145"/>
      <c r="I83" s="146"/>
      <c r="J83" s="146"/>
      <c r="K83" s="146"/>
      <c r="L83" s="146"/>
      <c r="M83" s="146"/>
      <c r="N83" s="146"/>
    </row>
    <row r="84" spans="1:14">
      <c r="A84" s="144"/>
      <c r="B84" s="144"/>
      <c r="C84" s="144"/>
      <c r="D84" s="144"/>
      <c r="E84" s="262" t="s">
        <v>101</v>
      </c>
      <c r="F84" s="262"/>
      <c r="G84" s="262"/>
      <c r="H84" s="262"/>
      <c r="I84" s="246">
        <f>SUM(I76:N82)</f>
        <v>107295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45"/>
      <c r="F85" s="145"/>
      <c r="G85" s="145"/>
      <c r="H85" s="145"/>
      <c r="I85" s="146"/>
      <c r="J85" s="146"/>
      <c r="K85" s="146"/>
      <c r="L85" s="146"/>
      <c r="M85" s="146"/>
      <c r="N85" s="146"/>
    </row>
    <row r="86" spans="1:14" ht="15.75" thickBot="1">
      <c r="A86" s="270">
        <f ca="1">NOW()</f>
        <v>45133.524284143517</v>
      </c>
      <c r="B86" s="270"/>
      <c r="C86" s="270"/>
      <c r="D86" s="270"/>
      <c r="E86" s="259" t="s">
        <v>102</v>
      </c>
      <c r="F86" s="259"/>
      <c r="G86" s="259"/>
      <c r="H86" s="259"/>
      <c r="I86" s="260">
        <f>(I84-I73)</f>
        <v>455</v>
      </c>
      <c r="J86" s="260"/>
      <c r="K86" s="260"/>
      <c r="L86" s="260"/>
      <c r="M86" s="260"/>
      <c r="N86" s="260"/>
    </row>
    <row r="87" spans="1:14" ht="15.75" thickTop="1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35"/>
    </row>
    <row r="88" spans="1:14">
      <c r="A88" s="144"/>
      <c r="B88" s="144"/>
      <c r="C88" s="144"/>
      <c r="D88" s="144"/>
    </row>
  </sheetData>
  <mergeCells count="70">
    <mergeCell ref="E80:H80"/>
    <mergeCell ref="I80:N80"/>
    <mergeCell ref="A86:D86"/>
    <mergeCell ref="E86:H86"/>
    <mergeCell ref="I86:N86"/>
    <mergeCell ref="E81:H81"/>
    <mergeCell ref="I81:N81"/>
    <mergeCell ref="E82:H82"/>
    <mergeCell ref="I82:N82"/>
    <mergeCell ref="E84:H84"/>
    <mergeCell ref="I84:N84"/>
    <mergeCell ref="I70:N70"/>
    <mergeCell ref="I76:N76"/>
    <mergeCell ref="E78:H78"/>
    <mergeCell ref="I78:N78"/>
    <mergeCell ref="E79:H79"/>
    <mergeCell ref="I79:N79"/>
    <mergeCell ref="E77:H77"/>
    <mergeCell ref="I77:N77"/>
    <mergeCell ref="A76:C76"/>
    <mergeCell ref="E76:H76"/>
    <mergeCell ref="B68:C68"/>
    <mergeCell ref="E68:H68"/>
    <mergeCell ref="I68:N68"/>
    <mergeCell ref="A71:C75"/>
    <mergeCell ref="E71:H71"/>
    <mergeCell ref="I71:N71"/>
    <mergeCell ref="E73:H73"/>
    <mergeCell ref="I73:N73"/>
    <mergeCell ref="E74:H74"/>
    <mergeCell ref="I74:N74"/>
    <mergeCell ref="E69:H69"/>
    <mergeCell ref="I69:N69"/>
    <mergeCell ref="B70:C70"/>
    <mergeCell ref="E70:H70"/>
    <mergeCell ref="E63:H63"/>
    <mergeCell ref="I63:N63"/>
    <mergeCell ref="B64:C64"/>
    <mergeCell ref="E64:H64"/>
    <mergeCell ref="I64:N64"/>
    <mergeCell ref="E65:H65"/>
    <mergeCell ref="I65:N65"/>
    <mergeCell ref="B66:C66"/>
    <mergeCell ref="E66:H66"/>
    <mergeCell ref="I66:N66"/>
    <mergeCell ref="E67:H67"/>
    <mergeCell ref="I67:N67"/>
    <mergeCell ref="B62:C62"/>
    <mergeCell ref="E62:N62"/>
    <mergeCell ref="B57:C57"/>
    <mergeCell ref="E57:H57"/>
    <mergeCell ref="I57:N57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I61:N61"/>
    <mergeCell ref="B56:C56"/>
    <mergeCell ref="E56:H56"/>
    <mergeCell ref="I56:N56"/>
    <mergeCell ref="A1:A2"/>
    <mergeCell ref="N1:N7"/>
    <mergeCell ref="N10:N25"/>
    <mergeCell ref="N27:N38"/>
    <mergeCell ref="A39:N39"/>
  </mergeCells>
  <pageMargins left="0.7" right="0.17" top="0.75" bottom="0.2" header="0.3" footer="0.17"/>
  <pageSetup paperSize="9" orientation="landscape" verticalDpi="0" r:id="rId1"/>
  <ignoredErrors>
    <ignoredError sqref="L44 L42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131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1833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23881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3463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3822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2541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10291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1853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2124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2148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1773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1993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414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291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1149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126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96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201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112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179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281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228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131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198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274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895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78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333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291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575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151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200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736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328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1174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549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4187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49808</v>
      </c>
      <c r="D44" s="79">
        <f t="shared" si="0"/>
        <v>3054</v>
      </c>
      <c r="E44" s="80">
        <f t="shared" si="0"/>
        <v>702</v>
      </c>
      <c r="F44" s="80">
        <f t="shared" si="0"/>
        <v>705</v>
      </c>
      <c r="G44" s="80">
        <f t="shared" si="0"/>
        <v>1631</v>
      </c>
      <c r="H44" s="80">
        <f t="shared" si="0"/>
        <v>1773</v>
      </c>
      <c r="I44" s="80">
        <f t="shared" si="0"/>
        <v>2898</v>
      </c>
      <c r="J44" s="80">
        <f t="shared" si="0"/>
        <v>4141</v>
      </c>
      <c r="K44" s="81">
        <f t="shared" si="0"/>
        <v>4187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49808</v>
      </c>
      <c r="D46" s="84">
        <f t="shared" si="1"/>
        <v>3054</v>
      </c>
      <c r="E46" s="85">
        <f t="shared" si="1"/>
        <v>702</v>
      </c>
      <c r="F46" s="85">
        <f t="shared" si="1"/>
        <v>705</v>
      </c>
      <c r="G46" s="85">
        <f t="shared" si="1"/>
        <v>1631</v>
      </c>
      <c r="H46" s="85">
        <f t="shared" si="1"/>
        <v>1773</v>
      </c>
      <c r="I46" s="85">
        <f t="shared" si="1"/>
        <v>2898</v>
      </c>
      <c r="J46" s="85">
        <f t="shared" si="1"/>
        <v>4141</v>
      </c>
      <c r="K46" s="86">
        <f t="shared" si="1"/>
        <v>4187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88"/>
      <c r="B50" s="103"/>
      <c r="C50" s="103"/>
      <c r="D50" s="103"/>
      <c r="E50" s="103"/>
      <c r="F50" s="103"/>
      <c r="G50" s="103"/>
      <c r="H50" s="103"/>
      <c r="I50" s="188"/>
      <c r="J50" s="188"/>
      <c r="K50" s="188"/>
      <c r="L50" s="188"/>
      <c r="M50" s="188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522984</v>
      </c>
      <c r="D51" s="106">
        <f t="shared" si="2"/>
        <v>31150.799999999999</v>
      </c>
      <c r="E51" s="107">
        <f t="shared" si="2"/>
        <v>7160.4</v>
      </c>
      <c r="F51" s="107">
        <f t="shared" si="2"/>
        <v>7190.9999999999991</v>
      </c>
      <c r="G51" s="107">
        <f t="shared" si="2"/>
        <v>16799.300000000003</v>
      </c>
      <c r="H51" s="107">
        <f t="shared" si="2"/>
        <v>18616.5</v>
      </c>
      <c r="I51" s="107">
        <f t="shared" si="2"/>
        <v>30139.200000000001</v>
      </c>
      <c r="J51" s="107">
        <f t="shared" si="2"/>
        <v>43894.6</v>
      </c>
      <c r="K51" s="108">
        <f t="shared" si="2"/>
        <v>43544.800000000003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88"/>
      <c r="B55" s="188"/>
      <c r="C55" s="188"/>
      <c r="D55" s="188"/>
      <c r="E55" s="103"/>
      <c r="F55" s="103"/>
      <c r="G55" s="103"/>
      <c r="H55" s="188"/>
      <c r="I55" s="188"/>
      <c r="J55" s="188"/>
      <c r="K55" s="188"/>
      <c r="L55" s="188"/>
      <c r="M55" s="188"/>
      <c r="N55" s="113"/>
    </row>
    <row r="56" spans="1:14" ht="15.75" thickBot="1">
      <c r="A56" s="67" t="s">
        <v>66</v>
      </c>
      <c r="B56" s="121"/>
      <c r="C56" s="122"/>
      <c r="D56" s="123">
        <f>(D46*D54)</f>
        <v>265.69799999999998</v>
      </c>
      <c r="E56" s="124">
        <f>(E46*E54)</f>
        <v>61.073999999999998</v>
      </c>
      <c r="F56" s="124">
        <f>(F46*F54)</f>
        <v>61.334999999999994</v>
      </c>
      <c r="G56" s="124">
        <f>(G46*G54)</f>
        <v>141.89699999999999</v>
      </c>
      <c r="H56" s="124">
        <f t="shared" ref="H56" si="3">(H46*H54)</f>
        <v>154.25099999999998</v>
      </c>
      <c r="I56" s="124">
        <f>(I46*I54)</f>
        <v>252.12599999999998</v>
      </c>
      <c r="J56" s="124">
        <f>(J46*J54)</f>
        <v>360.267</v>
      </c>
      <c r="K56" s="125">
        <f>(K46*K54)</f>
        <v>364.26899999999995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88"/>
      <c r="B57" s="188"/>
      <c r="C57" s="188"/>
      <c r="D57" s="188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68899</v>
      </c>
      <c r="C58" s="248"/>
      <c r="D58" s="129" t="s">
        <v>68</v>
      </c>
      <c r="E58" s="249">
        <v>45097</v>
      </c>
      <c r="F58" s="249"/>
      <c r="G58" s="249"/>
      <c r="H58" s="249"/>
      <c r="I58" s="250" t="s">
        <v>114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500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68927</v>
      </c>
      <c r="J59" s="246"/>
      <c r="K59" s="246"/>
      <c r="L59" s="246"/>
      <c r="M59" s="246"/>
      <c r="N59" s="246"/>
    </row>
    <row r="60" spans="1:14" ht="15.75" thickBot="1">
      <c r="A60" s="188"/>
      <c r="B60" s="130"/>
      <c r="C60" s="130"/>
      <c r="D60" s="129"/>
      <c r="E60" s="262" t="s">
        <v>71</v>
      </c>
      <c r="F60" s="262"/>
      <c r="G60" s="262"/>
      <c r="H60" s="262"/>
      <c r="I60" s="246">
        <v>68927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68399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88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721480.60000000009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68927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1660.9169999999999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88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723141.51700000011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88"/>
      <c r="B67" s="131"/>
      <c r="C67" s="131"/>
      <c r="D67" s="188"/>
      <c r="E67" s="259" t="s">
        <v>82</v>
      </c>
      <c r="F67" s="259"/>
      <c r="G67" s="259"/>
      <c r="H67" s="259"/>
      <c r="I67" s="260">
        <v>67516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10.572398967821169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88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68927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130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45097</v>
      </c>
      <c r="B73" s="268"/>
      <c r="C73" s="268"/>
      <c r="D73" s="188"/>
      <c r="E73" s="259" t="s">
        <v>91</v>
      </c>
      <c r="F73" s="259"/>
      <c r="G73" s="259"/>
      <c r="H73" s="259"/>
      <c r="I73" s="260">
        <v>-49712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88"/>
      <c r="E74" s="188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88"/>
      <c r="E75" s="259" t="s">
        <v>92</v>
      </c>
      <c r="F75" s="259"/>
      <c r="G75" s="259"/>
      <c r="H75" s="259"/>
      <c r="I75" s="260">
        <f>(I67+I68+I69+I70+I71+I73+I76+I72)</f>
        <v>86731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88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88"/>
      <c r="E77" s="188"/>
      <c r="F77" s="137"/>
      <c r="G77" s="185"/>
      <c r="H77" s="185"/>
      <c r="I77" s="186"/>
      <c r="J77" s="186"/>
      <c r="K77" s="186"/>
      <c r="L77" s="186"/>
      <c r="M77" s="186"/>
      <c r="N77" s="140"/>
    </row>
    <row r="78" spans="1:14">
      <c r="A78" s="265" t="s">
        <v>114</v>
      </c>
      <c r="B78" s="265"/>
      <c r="C78" s="265"/>
      <c r="D78" s="188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72350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14560</v>
      </c>
      <c r="J81" s="246"/>
      <c r="K81" s="246"/>
      <c r="L81" s="246"/>
      <c r="M81" s="246"/>
      <c r="N81" s="246"/>
    </row>
    <row r="82" spans="1:14">
      <c r="A82" s="188"/>
      <c r="B82" s="188"/>
      <c r="C82" s="188"/>
      <c r="D82" s="144"/>
      <c r="E82" s="262" t="s">
        <v>98</v>
      </c>
      <c r="F82" s="262"/>
      <c r="G82" s="262"/>
      <c r="H82" s="262"/>
      <c r="I82" s="246">
        <v>130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500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87"/>
      <c r="F85" s="187"/>
      <c r="G85" s="187"/>
      <c r="H85" s="187"/>
      <c r="I85" s="184"/>
      <c r="J85" s="184"/>
      <c r="K85" s="184"/>
      <c r="L85" s="184"/>
      <c r="M85" s="184"/>
      <c r="N85" s="184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87540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87"/>
      <c r="F87" s="187"/>
      <c r="G87" s="187"/>
      <c r="H87" s="187"/>
      <c r="I87" s="184"/>
      <c r="J87" s="184"/>
      <c r="K87" s="184"/>
      <c r="L87" s="184"/>
      <c r="M87" s="184"/>
      <c r="N87" s="184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809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8" header="0.3" footer="0.17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132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1901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23455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3492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3802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2551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8400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1901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2086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2110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1757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2094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403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294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1180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125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0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197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117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162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290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237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123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208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243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883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66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353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312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598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66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209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773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349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1146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531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4268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47588</v>
      </c>
      <c r="D44" s="79">
        <f t="shared" si="0"/>
        <v>2857</v>
      </c>
      <c r="E44" s="80">
        <f t="shared" si="0"/>
        <v>731</v>
      </c>
      <c r="F44" s="80">
        <f t="shared" si="0"/>
        <v>697</v>
      </c>
      <c r="G44" s="80">
        <f t="shared" si="0"/>
        <v>1656</v>
      </c>
      <c r="H44" s="80">
        <f t="shared" si="0"/>
        <v>1757</v>
      </c>
      <c r="I44" s="80">
        <f t="shared" si="0"/>
        <v>2924</v>
      </c>
      <c r="J44" s="80">
        <f t="shared" si="0"/>
        <v>4204</v>
      </c>
      <c r="K44" s="81">
        <f t="shared" si="0"/>
        <v>4268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47588</v>
      </c>
      <c r="D46" s="84">
        <f t="shared" si="1"/>
        <v>2857</v>
      </c>
      <c r="E46" s="85">
        <f t="shared" si="1"/>
        <v>731</v>
      </c>
      <c r="F46" s="85">
        <f t="shared" si="1"/>
        <v>697</v>
      </c>
      <c r="G46" s="85">
        <f t="shared" si="1"/>
        <v>1656</v>
      </c>
      <c r="H46" s="85">
        <f t="shared" si="1"/>
        <v>1757</v>
      </c>
      <c r="I46" s="85">
        <f t="shared" si="1"/>
        <v>2924</v>
      </c>
      <c r="J46" s="85">
        <f t="shared" si="1"/>
        <v>4204</v>
      </c>
      <c r="K46" s="86">
        <f t="shared" si="1"/>
        <v>4268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4"/>
      <c r="B50" s="103"/>
      <c r="C50" s="103"/>
      <c r="D50" s="103"/>
      <c r="E50" s="103"/>
      <c r="F50" s="103"/>
      <c r="G50" s="103"/>
      <c r="H50" s="103"/>
      <c r="I50" s="194"/>
      <c r="J50" s="194"/>
      <c r="K50" s="194"/>
      <c r="L50" s="194"/>
      <c r="M50" s="194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499674</v>
      </c>
      <c r="D51" s="106">
        <f t="shared" si="2"/>
        <v>29141.399999999998</v>
      </c>
      <c r="E51" s="107">
        <f t="shared" si="2"/>
        <v>7456.2</v>
      </c>
      <c r="F51" s="107">
        <f t="shared" si="2"/>
        <v>7109.4</v>
      </c>
      <c r="G51" s="107">
        <f t="shared" si="2"/>
        <v>17056.800000000003</v>
      </c>
      <c r="H51" s="107">
        <f t="shared" si="2"/>
        <v>18448.5</v>
      </c>
      <c r="I51" s="107">
        <f t="shared" si="2"/>
        <v>30409.600000000002</v>
      </c>
      <c r="J51" s="107">
        <f t="shared" si="2"/>
        <v>44562.400000000001</v>
      </c>
      <c r="K51" s="108">
        <f t="shared" si="2"/>
        <v>44387.200000000004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4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4"/>
      <c r="B55" s="194"/>
      <c r="C55" s="194"/>
      <c r="D55" s="194"/>
      <c r="E55" s="103"/>
      <c r="F55" s="103"/>
      <c r="G55" s="103"/>
      <c r="H55" s="194"/>
      <c r="I55" s="194"/>
      <c r="J55" s="194"/>
      <c r="K55" s="194"/>
      <c r="L55" s="194"/>
      <c r="M55" s="194"/>
      <c r="N55" s="113"/>
    </row>
    <row r="56" spans="1:14" ht="15.75" thickBot="1">
      <c r="A56" s="67" t="s">
        <v>66</v>
      </c>
      <c r="B56" s="121"/>
      <c r="C56" s="122"/>
      <c r="D56" s="123">
        <f>(D46*D54)</f>
        <v>248.55899999999997</v>
      </c>
      <c r="E56" s="124">
        <f>(E46*E54)</f>
        <v>63.596999999999994</v>
      </c>
      <c r="F56" s="124">
        <f>(F46*F54)</f>
        <v>60.638999999999996</v>
      </c>
      <c r="G56" s="124">
        <f>(G46*G54)</f>
        <v>144.072</v>
      </c>
      <c r="H56" s="124">
        <f t="shared" ref="H56" si="3">(H46*H54)</f>
        <v>152.85899999999998</v>
      </c>
      <c r="I56" s="124">
        <f>(I46*I54)</f>
        <v>254.38799999999998</v>
      </c>
      <c r="J56" s="124">
        <f>(J46*J54)</f>
        <v>365.74799999999999</v>
      </c>
      <c r="K56" s="125">
        <f>(K46*K54)</f>
        <v>371.31599999999997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4"/>
      <c r="B57" s="194"/>
      <c r="C57" s="194"/>
      <c r="D57" s="194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66682</v>
      </c>
      <c r="C58" s="248"/>
      <c r="D58" s="129" t="s">
        <v>68</v>
      </c>
      <c r="E58" s="249">
        <v>45098</v>
      </c>
      <c r="F58" s="249"/>
      <c r="G58" s="249"/>
      <c r="H58" s="249"/>
      <c r="I58" s="250" t="s">
        <v>116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406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66678</v>
      </c>
      <c r="J59" s="246"/>
      <c r="K59" s="246"/>
      <c r="L59" s="246"/>
      <c r="M59" s="246"/>
      <c r="N59" s="246"/>
    </row>
    <row r="60" spans="1:14" ht="15.75" thickBot="1">
      <c r="A60" s="194"/>
      <c r="B60" s="130"/>
      <c r="C60" s="130"/>
      <c r="D60" s="129"/>
      <c r="E60" s="262" t="s">
        <v>71</v>
      </c>
      <c r="F60" s="262"/>
      <c r="G60" s="262"/>
      <c r="H60" s="262"/>
      <c r="I60" s="246">
        <v>66678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66276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4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698245.5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66678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1661.1779999999999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4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699906.67799999996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4"/>
      <c r="B67" s="131"/>
      <c r="C67" s="131"/>
      <c r="D67" s="194"/>
      <c r="E67" s="259" t="s">
        <v>82</v>
      </c>
      <c r="F67" s="259"/>
      <c r="G67" s="259"/>
      <c r="H67" s="259"/>
      <c r="I67" s="260">
        <v>49712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10.560484609813507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4"/>
      <c r="E69" s="259" t="s">
        <v>85</v>
      </c>
      <c r="F69" s="259"/>
      <c r="G69" s="259"/>
      <c r="H69" s="259"/>
      <c r="I69" s="260">
        <v>66678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0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190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45098</v>
      </c>
      <c r="B73" s="268"/>
      <c r="C73" s="268"/>
      <c r="D73" s="194"/>
      <c r="E73" s="259" t="s">
        <v>91</v>
      </c>
      <c r="F73" s="259"/>
      <c r="G73" s="259"/>
      <c r="H73" s="259"/>
      <c r="I73" s="260">
        <v>-42597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4"/>
      <c r="E74" s="194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4"/>
      <c r="E75" s="259" t="s">
        <v>92</v>
      </c>
      <c r="F75" s="259"/>
      <c r="G75" s="259"/>
      <c r="H75" s="259"/>
      <c r="I75" s="260">
        <f>(I67+I68+I69+I70+I71+I73+I76+I72)</f>
        <v>73793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4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4"/>
      <c r="E77" s="194"/>
      <c r="F77" s="137"/>
      <c r="G77" s="191"/>
      <c r="H77" s="191"/>
      <c r="I77" s="192"/>
      <c r="J77" s="192"/>
      <c r="K77" s="192"/>
      <c r="L77" s="192"/>
      <c r="M77" s="192"/>
      <c r="N77" s="140"/>
    </row>
    <row r="78" spans="1:14">
      <c r="A78" s="265" t="s">
        <v>116</v>
      </c>
      <c r="B78" s="265"/>
      <c r="C78" s="265"/>
      <c r="D78" s="194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53850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19237</v>
      </c>
      <c r="J81" s="246"/>
      <c r="K81" s="246"/>
      <c r="L81" s="246"/>
      <c r="M81" s="246"/>
      <c r="N81" s="246"/>
    </row>
    <row r="82" spans="1:14">
      <c r="A82" s="194"/>
      <c r="B82" s="194"/>
      <c r="C82" s="194"/>
      <c r="D82" s="144"/>
      <c r="E82" s="262" t="s">
        <v>98</v>
      </c>
      <c r="F82" s="262"/>
      <c r="G82" s="262"/>
      <c r="H82" s="262"/>
      <c r="I82" s="246">
        <v>190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406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3"/>
      <c r="F85" s="193"/>
      <c r="G85" s="193"/>
      <c r="H85" s="193"/>
      <c r="I85" s="190"/>
      <c r="J85" s="190"/>
      <c r="K85" s="190"/>
      <c r="L85" s="190"/>
      <c r="M85" s="190"/>
      <c r="N85" s="190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73683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3"/>
      <c r="F87" s="193"/>
      <c r="G87" s="193"/>
      <c r="H87" s="193"/>
      <c r="I87" s="190"/>
      <c r="J87" s="190"/>
      <c r="K87" s="190"/>
      <c r="L87" s="190"/>
      <c r="M87" s="190"/>
      <c r="N87" s="190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-110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133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1795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23125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3463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3822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2580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9574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1911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2144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2206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1761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2026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410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293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1190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120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190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201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115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158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298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247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133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198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286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865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66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343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304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619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172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200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792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328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1134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593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4358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48414</v>
      </c>
      <c r="D44" s="79">
        <f t="shared" si="0"/>
        <v>3239</v>
      </c>
      <c r="E44" s="80">
        <f t="shared" si="0"/>
        <v>713</v>
      </c>
      <c r="F44" s="80">
        <f t="shared" si="0"/>
        <v>703</v>
      </c>
      <c r="G44" s="80">
        <f t="shared" si="0"/>
        <v>1657</v>
      </c>
      <c r="H44" s="80">
        <f t="shared" si="0"/>
        <v>1761</v>
      </c>
      <c r="I44" s="80">
        <f t="shared" si="0"/>
        <v>2943</v>
      </c>
      <c r="J44" s="80">
        <f t="shared" si="0"/>
        <v>4232</v>
      </c>
      <c r="K44" s="81">
        <f t="shared" si="0"/>
        <v>4358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48414</v>
      </c>
      <c r="D46" s="84">
        <f t="shared" si="1"/>
        <v>3239</v>
      </c>
      <c r="E46" s="85">
        <f t="shared" si="1"/>
        <v>713</v>
      </c>
      <c r="F46" s="85">
        <f t="shared" si="1"/>
        <v>703</v>
      </c>
      <c r="G46" s="85">
        <f t="shared" si="1"/>
        <v>1657</v>
      </c>
      <c r="H46" s="85">
        <f t="shared" si="1"/>
        <v>1761</v>
      </c>
      <c r="I46" s="85">
        <f t="shared" si="1"/>
        <v>2943</v>
      </c>
      <c r="J46" s="85">
        <f t="shared" si="1"/>
        <v>4232</v>
      </c>
      <c r="K46" s="86">
        <f t="shared" si="1"/>
        <v>4358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4"/>
      <c r="B50" s="103"/>
      <c r="C50" s="103"/>
      <c r="D50" s="103"/>
      <c r="E50" s="103"/>
      <c r="F50" s="103"/>
      <c r="G50" s="103"/>
      <c r="H50" s="103"/>
      <c r="I50" s="194"/>
      <c r="J50" s="194"/>
      <c r="K50" s="194"/>
      <c r="L50" s="194"/>
      <c r="M50" s="194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508347</v>
      </c>
      <c r="D51" s="106">
        <f t="shared" si="2"/>
        <v>33037.799999999996</v>
      </c>
      <c r="E51" s="107">
        <f t="shared" si="2"/>
        <v>7272.5999999999995</v>
      </c>
      <c r="F51" s="107">
        <f t="shared" si="2"/>
        <v>7170.5999999999995</v>
      </c>
      <c r="G51" s="107">
        <f t="shared" si="2"/>
        <v>17067.100000000002</v>
      </c>
      <c r="H51" s="107">
        <f t="shared" si="2"/>
        <v>18490.5</v>
      </c>
      <c r="I51" s="107">
        <f t="shared" si="2"/>
        <v>30607.200000000001</v>
      </c>
      <c r="J51" s="107">
        <f t="shared" si="2"/>
        <v>44859.199999999997</v>
      </c>
      <c r="K51" s="108">
        <f t="shared" si="2"/>
        <v>45323.200000000004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4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4"/>
      <c r="B55" s="194"/>
      <c r="C55" s="194"/>
      <c r="D55" s="194"/>
      <c r="E55" s="103"/>
      <c r="F55" s="103"/>
      <c r="G55" s="103"/>
      <c r="H55" s="194"/>
      <c r="I55" s="194"/>
      <c r="J55" s="194"/>
      <c r="K55" s="194"/>
      <c r="L55" s="194"/>
      <c r="M55" s="194"/>
      <c r="N55" s="113"/>
    </row>
    <row r="56" spans="1:14" ht="15.75" thickBot="1">
      <c r="A56" s="67" t="s">
        <v>66</v>
      </c>
      <c r="B56" s="121"/>
      <c r="C56" s="122"/>
      <c r="D56" s="123">
        <f>(D46*D54)</f>
        <v>281.79300000000001</v>
      </c>
      <c r="E56" s="124">
        <f>(E46*E54)</f>
        <v>62.030999999999999</v>
      </c>
      <c r="F56" s="124">
        <f>(F46*F54)</f>
        <v>61.160999999999994</v>
      </c>
      <c r="G56" s="124">
        <f>(G46*G54)</f>
        <v>144.15899999999999</v>
      </c>
      <c r="H56" s="124">
        <f t="shared" ref="H56" si="3">(H46*H54)</f>
        <v>153.20699999999999</v>
      </c>
      <c r="I56" s="124">
        <f>(I46*I54)</f>
        <v>256.041</v>
      </c>
      <c r="J56" s="124">
        <f>(J46*J54)</f>
        <v>368.18399999999997</v>
      </c>
      <c r="K56" s="125">
        <f>(K46*K54)</f>
        <v>379.14599999999996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4"/>
      <c r="B57" s="194"/>
      <c r="C57" s="194"/>
      <c r="D57" s="194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68020</v>
      </c>
      <c r="C58" s="248"/>
      <c r="D58" s="129" t="s">
        <v>68</v>
      </c>
      <c r="E58" s="249">
        <v>45099</v>
      </c>
      <c r="F58" s="249"/>
      <c r="G58" s="249"/>
      <c r="H58" s="249"/>
      <c r="I58" s="250" t="s">
        <v>104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381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68028</v>
      </c>
      <c r="J59" s="246"/>
      <c r="K59" s="246"/>
      <c r="L59" s="246"/>
      <c r="M59" s="246"/>
      <c r="N59" s="246"/>
    </row>
    <row r="60" spans="1:14" ht="15.75" thickBot="1">
      <c r="A60" s="194"/>
      <c r="B60" s="130"/>
      <c r="C60" s="130"/>
      <c r="D60" s="129"/>
      <c r="E60" s="262" t="s">
        <v>71</v>
      </c>
      <c r="F60" s="262"/>
      <c r="G60" s="262"/>
      <c r="H60" s="262"/>
      <c r="I60" s="246">
        <v>68028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67639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4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712175.19999999984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68028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1705.722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4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713880.92199999979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4"/>
      <c r="B67" s="131"/>
      <c r="C67" s="131"/>
      <c r="D67" s="194"/>
      <c r="E67" s="259" t="s">
        <v>82</v>
      </c>
      <c r="F67" s="259"/>
      <c r="G67" s="259"/>
      <c r="H67" s="259"/>
      <c r="I67" s="260">
        <v>42597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10.554279661142237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4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68028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680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45099</v>
      </c>
      <c r="B73" s="268"/>
      <c r="C73" s="268"/>
      <c r="D73" s="194"/>
      <c r="E73" s="259" t="s">
        <v>91</v>
      </c>
      <c r="F73" s="259"/>
      <c r="G73" s="259"/>
      <c r="H73" s="259"/>
      <c r="I73" s="260">
        <v>-39508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4"/>
      <c r="E74" s="194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4"/>
      <c r="E75" s="259" t="s">
        <v>92</v>
      </c>
      <c r="F75" s="259"/>
      <c r="G75" s="259"/>
      <c r="H75" s="259"/>
      <c r="I75" s="260">
        <f>(I67+I68+I69+I70+I71+I73+I76+I72)</f>
        <v>71117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4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4"/>
      <c r="E77" s="194"/>
      <c r="F77" s="137"/>
      <c r="G77" s="191"/>
      <c r="H77" s="191"/>
      <c r="I77" s="192"/>
      <c r="J77" s="192"/>
      <c r="K77" s="192"/>
      <c r="L77" s="192"/>
      <c r="M77" s="192"/>
      <c r="N77" s="140"/>
    </row>
    <row r="78" spans="1:14">
      <c r="A78" s="265" t="s">
        <v>104</v>
      </c>
      <c r="B78" s="265"/>
      <c r="C78" s="265"/>
      <c r="D78" s="194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50850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490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20168</v>
      </c>
      <c r="J81" s="246"/>
      <c r="K81" s="246"/>
      <c r="L81" s="246"/>
      <c r="M81" s="246"/>
      <c r="N81" s="246"/>
    </row>
    <row r="82" spans="1:14">
      <c r="A82" s="194"/>
      <c r="B82" s="194"/>
      <c r="C82" s="194"/>
      <c r="D82" s="144"/>
      <c r="E82" s="262" t="s">
        <v>98</v>
      </c>
      <c r="F82" s="262"/>
      <c r="G82" s="262"/>
      <c r="H82" s="262"/>
      <c r="I82" s="246">
        <v>190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381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3"/>
      <c r="F85" s="193"/>
      <c r="G85" s="193"/>
      <c r="H85" s="193"/>
      <c r="I85" s="190"/>
      <c r="J85" s="190"/>
      <c r="K85" s="190"/>
      <c r="L85" s="190"/>
      <c r="M85" s="190"/>
      <c r="N85" s="190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72079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3"/>
      <c r="F87" s="193"/>
      <c r="G87" s="193"/>
      <c r="H87" s="193"/>
      <c r="I87" s="190"/>
      <c r="J87" s="190"/>
      <c r="K87" s="190"/>
      <c r="L87" s="190"/>
      <c r="M87" s="190"/>
      <c r="N87" s="190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962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8" header="0.3" footer="0.17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134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1833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22776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3521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3715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2541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9399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1930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2134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2170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1751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2101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416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301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1170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123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95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198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117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166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303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220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159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184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248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854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71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348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324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600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147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195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746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363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1201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558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4315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47849</v>
      </c>
      <c r="D44" s="79">
        <f t="shared" si="0"/>
        <v>3076</v>
      </c>
      <c r="E44" s="80">
        <f t="shared" si="0"/>
        <v>743</v>
      </c>
      <c r="F44" s="80">
        <f t="shared" si="0"/>
        <v>717</v>
      </c>
      <c r="G44" s="80">
        <f t="shared" si="0"/>
        <v>1600</v>
      </c>
      <c r="H44" s="80">
        <f t="shared" si="0"/>
        <v>1751</v>
      </c>
      <c r="I44" s="80">
        <f t="shared" si="0"/>
        <v>2971</v>
      </c>
      <c r="J44" s="80">
        <f t="shared" si="0"/>
        <v>4271</v>
      </c>
      <c r="K44" s="81">
        <f t="shared" si="0"/>
        <v>4315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47849</v>
      </c>
      <c r="D46" s="84">
        <f t="shared" si="1"/>
        <v>3076</v>
      </c>
      <c r="E46" s="85">
        <f t="shared" si="1"/>
        <v>743</v>
      </c>
      <c r="F46" s="85">
        <f t="shared" si="1"/>
        <v>717</v>
      </c>
      <c r="G46" s="85">
        <f t="shared" si="1"/>
        <v>1600</v>
      </c>
      <c r="H46" s="85">
        <f t="shared" si="1"/>
        <v>1751</v>
      </c>
      <c r="I46" s="85">
        <f t="shared" si="1"/>
        <v>2971</v>
      </c>
      <c r="J46" s="85">
        <f t="shared" si="1"/>
        <v>4271</v>
      </c>
      <c r="K46" s="86">
        <f t="shared" si="1"/>
        <v>4315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4"/>
      <c r="B50" s="103"/>
      <c r="C50" s="103"/>
      <c r="D50" s="103"/>
      <c r="E50" s="103"/>
      <c r="F50" s="103"/>
      <c r="G50" s="103"/>
      <c r="H50" s="103"/>
      <c r="I50" s="194"/>
      <c r="J50" s="194"/>
      <c r="K50" s="194"/>
      <c r="L50" s="194"/>
      <c r="M50" s="194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502414.5</v>
      </c>
      <c r="D51" s="106">
        <f t="shared" si="2"/>
        <v>31375.199999999997</v>
      </c>
      <c r="E51" s="107">
        <f t="shared" si="2"/>
        <v>7578.5999999999995</v>
      </c>
      <c r="F51" s="107">
        <f t="shared" si="2"/>
        <v>7313.4</v>
      </c>
      <c r="G51" s="107">
        <f t="shared" si="2"/>
        <v>16480</v>
      </c>
      <c r="H51" s="107">
        <f t="shared" si="2"/>
        <v>18385.5</v>
      </c>
      <c r="I51" s="107">
        <f t="shared" si="2"/>
        <v>30898.400000000001</v>
      </c>
      <c r="J51" s="107">
        <f t="shared" si="2"/>
        <v>45272.6</v>
      </c>
      <c r="K51" s="108">
        <f t="shared" si="2"/>
        <v>44876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4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4"/>
      <c r="B55" s="194"/>
      <c r="C55" s="194"/>
      <c r="D55" s="194"/>
      <c r="E55" s="103"/>
      <c r="F55" s="103"/>
      <c r="G55" s="103"/>
      <c r="H55" s="194"/>
      <c r="I55" s="194"/>
      <c r="J55" s="194"/>
      <c r="K55" s="194"/>
      <c r="L55" s="194"/>
      <c r="M55" s="194"/>
      <c r="N55" s="113"/>
    </row>
    <row r="56" spans="1:14" ht="15.75" thickBot="1">
      <c r="A56" s="67" t="s">
        <v>66</v>
      </c>
      <c r="B56" s="121"/>
      <c r="C56" s="122"/>
      <c r="D56" s="123">
        <f>(D46*D54)</f>
        <v>267.61199999999997</v>
      </c>
      <c r="E56" s="124">
        <f>(E46*E54)</f>
        <v>64.640999999999991</v>
      </c>
      <c r="F56" s="124">
        <f>(F46*F54)</f>
        <v>62.378999999999998</v>
      </c>
      <c r="G56" s="124">
        <f>(G46*G54)</f>
        <v>139.19999999999999</v>
      </c>
      <c r="H56" s="124">
        <f t="shared" ref="H56" si="3">(H46*H54)</f>
        <v>152.33699999999999</v>
      </c>
      <c r="I56" s="124">
        <f>(I46*I54)</f>
        <v>258.47699999999998</v>
      </c>
      <c r="J56" s="124">
        <f>(J46*J54)</f>
        <v>371.577</v>
      </c>
      <c r="K56" s="125">
        <f>(K46*K54)</f>
        <v>375.40499999999997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4"/>
      <c r="B57" s="194"/>
      <c r="C57" s="194"/>
      <c r="D57" s="194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67293</v>
      </c>
      <c r="C58" s="248"/>
      <c r="D58" s="129" t="s">
        <v>68</v>
      </c>
      <c r="E58" s="249">
        <v>45100</v>
      </c>
      <c r="F58" s="249"/>
      <c r="G58" s="249"/>
      <c r="H58" s="249"/>
      <c r="I58" s="250" t="s">
        <v>106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344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67287</v>
      </c>
      <c r="J59" s="246"/>
      <c r="K59" s="246"/>
      <c r="L59" s="246"/>
      <c r="M59" s="246"/>
      <c r="N59" s="246"/>
    </row>
    <row r="60" spans="1:14" ht="15.75" thickBot="1">
      <c r="A60" s="194"/>
      <c r="B60" s="130"/>
      <c r="C60" s="130"/>
      <c r="D60" s="129"/>
      <c r="E60" s="262" t="s">
        <v>71</v>
      </c>
      <c r="F60" s="262"/>
      <c r="G60" s="262"/>
      <c r="H60" s="262"/>
      <c r="I60" s="246">
        <v>67287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66949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4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704594.2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67287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1691.6279999999999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4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706285.82799999998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4"/>
      <c r="B67" s="131"/>
      <c r="C67" s="131"/>
      <c r="D67" s="194"/>
      <c r="E67" s="259" t="s">
        <v>82</v>
      </c>
      <c r="F67" s="259"/>
      <c r="G67" s="259"/>
      <c r="H67" s="259"/>
      <c r="I67" s="260">
        <v>39508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10.549609822402127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4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67287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190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45100</v>
      </c>
      <c r="B73" s="268"/>
      <c r="C73" s="268"/>
      <c r="D73" s="194"/>
      <c r="E73" s="259" t="s">
        <v>91</v>
      </c>
      <c r="F73" s="259"/>
      <c r="G73" s="259"/>
      <c r="H73" s="259"/>
      <c r="I73" s="260">
        <v>-40088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4"/>
      <c r="E74" s="194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4"/>
      <c r="E75" s="259" t="s">
        <v>92</v>
      </c>
      <c r="F75" s="259"/>
      <c r="G75" s="259"/>
      <c r="H75" s="259"/>
      <c r="I75" s="260">
        <f>(I67+I68+I69+I70+I71+I73+I76+I72)</f>
        <v>66707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4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4"/>
      <c r="E77" s="194"/>
      <c r="F77" s="137"/>
      <c r="G77" s="191"/>
      <c r="H77" s="191"/>
      <c r="I77" s="192"/>
      <c r="J77" s="192"/>
      <c r="K77" s="192"/>
      <c r="L77" s="192"/>
      <c r="M77" s="192"/>
      <c r="N77" s="140"/>
    </row>
    <row r="78" spans="1:14">
      <c r="A78" s="265" t="s">
        <v>106</v>
      </c>
      <c r="B78" s="265"/>
      <c r="C78" s="265"/>
      <c r="D78" s="194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47000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19056</v>
      </c>
      <c r="J81" s="246"/>
      <c r="K81" s="246"/>
      <c r="L81" s="246"/>
      <c r="M81" s="246"/>
      <c r="N81" s="246"/>
    </row>
    <row r="82" spans="1:14">
      <c r="A82" s="194"/>
      <c r="B82" s="194"/>
      <c r="C82" s="194"/>
      <c r="D82" s="144"/>
      <c r="E82" s="262" t="s">
        <v>98</v>
      </c>
      <c r="F82" s="262"/>
      <c r="G82" s="262"/>
      <c r="H82" s="262"/>
      <c r="I82" s="246">
        <v>190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344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3"/>
      <c r="F85" s="193"/>
      <c r="G85" s="193"/>
      <c r="H85" s="193"/>
      <c r="I85" s="190"/>
      <c r="J85" s="190"/>
      <c r="K85" s="190"/>
      <c r="L85" s="190"/>
      <c r="M85" s="190"/>
      <c r="N85" s="190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66590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3"/>
      <c r="F87" s="193"/>
      <c r="G87" s="193"/>
      <c r="H87" s="193"/>
      <c r="I87" s="190"/>
      <c r="J87" s="190"/>
      <c r="K87" s="190"/>
      <c r="L87" s="190"/>
      <c r="M87" s="190"/>
      <c r="N87" s="190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-117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O90"/>
  <sheetViews>
    <sheetView topLeftCell="A55" workbookViewId="0">
      <selection activeCell="A78" sqref="A78:C7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5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135</v>
      </c>
      <c r="O1" s="66"/>
    </row>
    <row r="2" spans="1:15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  <c r="O2" s="66"/>
    </row>
    <row r="3" spans="1:15">
      <c r="A3" s="207" t="s">
        <v>15</v>
      </c>
      <c r="B3" s="208"/>
      <c r="C3" s="14">
        <v>1795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  <c r="O3" s="66"/>
    </row>
    <row r="4" spans="1:15">
      <c r="A4" s="211" t="s">
        <v>16</v>
      </c>
      <c r="B4" s="212"/>
      <c r="C4" s="22">
        <v>22727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  <c r="O4" s="66"/>
    </row>
    <row r="5" spans="1:15">
      <c r="A5" s="211" t="s">
        <v>17</v>
      </c>
      <c r="B5" s="212"/>
      <c r="C5" s="22">
        <v>3405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  <c r="O5" s="66"/>
    </row>
    <row r="6" spans="1:15">
      <c r="A6" s="211" t="s">
        <v>18</v>
      </c>
      <c r="B6" s="212"/>
      <c r="C6" s="22">
        <v>3861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  <c r="O6" s="66"/>
    </row>
    <row r="7" spans="1:15">
      <c r="A7" s="211" t="s">
        <v>19</v>
      </c>
      <c r="B7" s="212"/>
      <c r="C7" s="22">
        <v>2474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  <c r="O7" s="66"/>
    </row>
    <row r="8" spans="1:15">
      <c r="A8" s="241" t="s">
        <v>20</v>
      </c>
      <c r="B8" s="242"/>
      <c r="C8" s="174">
        <v>9467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  <c r="O8" s="66"/>
    </row>
    <row r="9" spans="1:15">
      <c r="A9" s="211" t="s">
        <v>121</v>
      </c>
      <c r="B9" s="212"/>
      <c r="C9" s="22">
        <v>1950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  <c r="O9" s="66"/>
    </row>
    <row r="10" spans="1:15" ht="15.75" thickBot="1">
      <c r="A10" s="215" t="s">
        <v>122</v>
      </c>
      <c r="B10" s="216"/>
      <c r="C10" s="30">
        <v>2134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  <c r="O10" s="66"/>
    </row>
    <row r="11" spans="1:15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  <c r="O11" s="245"/>
    </row>
    <row r="12" spans="1:15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2046</v>
      </c>
      <c r="K12" s="14"/>
      <c r="L12" s="209"/>
      <c r="M12" s="14"/>
      <c r="N12" s="254" t="s">
        <v>22</v>
      </c>
      <c r="O12" s="66"/>
    </row>
    <row r="13" spans="1:15">
      <c r="A13" s="211" t="s">
        <v>23</v>
      </c>
      <c r="B13" s="212"/>
      <c r="C13" s="45"/>
      <c r="D13" s="45"/>
      <c r="E13" s="45"/>
      <c r="F13" s="45"/>
      <c r="G13" s="45"/>
      <c r="H13" s="45">
        <v>1786</v>
      </c>
      <c r="I13" s="45"/>
      <c r="J13" s="45"/>
      <c r="K13" s="22"/>
      <c r="L13" s="213"/>
      <c r="M13" s="22"/>
      <c r="N13" s="255"/>
      <c r="O13" s="66"/>
    </row>
    <row r="14" spans="1:15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2028</v>
      </c>
      <c r="K14" s="22"/>
      <c r="L14" s="213"/>
      <c r="M14" s="22"/>
      <c r="N14" s="255"/>
      <c r="O14" s="66"/>
    </row>
    <row r="15" spans="1:15">
      <c r="A15" s="211" t="s">
        <v>25</v>
      </c>
      <c r="B15" s="212"/>
      <c r="C15" s="45"/>
      <c r="D15" s="45"/>
      <c r="E15" s="45"/>
      <c r="F15" s="45">
        <v>414</v>
      </c>
      <c r="G15" s="45"/>
      <c r="H15" s="45"/>
      <c r="I15" s="45"/>
      <c r="J15" s="45"/>
      <c r="K15" s="22"/>
      <c r="L15" s="213"/>
      <c r="M15" s="22"/>
      <c r="N15" s="255"/>
      <c r="O15" s="66"/>
    </row>
    <row r="16" spans="1:15">
      <c r="A16" s="211" t="s">
        <v>26</v>
      </c>
      <c r="B16" s="212"/>
      <c r="C16" s="45"/>
      <c r="D16" s="45"/>
      <c r="E16" s="45"/>
      <c r="F16" s="45">
        <v>299</v>
      </c>
      <c r="G16" s="45"/>
      <c r="H16" s="45"/>
      <c r="I16" s="45"/>
      <c r="J16" s="45"/>
      <c r="K16" s="22"/>
      <c r="L16" s="213"/>
      <c r="M16" s="22"/>
      <c r="N16" s="255"/>
      <c r="O16" s="66"/>
    </row>
    <row r="17" spans="1:15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1155</v>
      </c>
      <c r="J17" s="45"/>
      <c r="K17" s="22"/>
      <c r="L17" s="213"/>
      <c r="M17" s="22"/>
      <c r="N17" s="255"/>
      <c r="O17" s="66"/>
    </row>
    <row r="18" spans="1:15">
      <c r="A18" s="211" t="s">
        <v>28</v>
      </c>
      <c r="B18" s="212"/>
      <c r="C18" s="45"/>
      <c r="D18" s="45">
        <v>114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  <c r="O18" s="66"/>
    </row>
    <row r="19" spans="1:15">
      <c r="A19" s="211" t="s">
        <v>29</v>
      </c>
      <c r="B19" s="212"/>
      <c r="C19" s="45"/>
      <c r="D19" s="45">
        <v>84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  <c r="O19" s="66"/>
    </row>
    <row r="20" spans="1:15">
      <c r="A20" s="211" t="s">
        <v>30</v>
      </c>
      <c r="B20" s="212"/>
      <c r="C20" s="45"/>
      <c r="D20" s="45">
        <v>195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  <c r="O20" s="66"/>
    </row>
    <row r="21" spans="1:15">
      <c r="A21" s="211" t="s">
        <v>31</v>
      </c>
      <c r="B21" s="212"/>
      <c r="C21" s="45"/>
      <c r="D21" s="45">
        <v>117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  <c r="O21" s="66"/>
    </row>
    <row r="22" spans="1:15">
      <c r="A22" s="211" t="s">
        <v>32</v>
      </c>
      <c r="B22" s="212"/>
      <c r="C22" s="45"/>
      <c r="D22" s="45">
        <v>155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  <c r="O22" s="66"/>
    </row>
    <row r="23" spans="1:15">
      <c r="A23" s="211" t="s">
        <v>33</v>
      </c>
      <c r="B23" s="212"/>
      <c r="C23" s="45"/>
      <c r="D23" s="45">
        <v>297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  <c r="O23" s="66"/>
    </row>
    <row r="24" spans="1:15">
      <c r="A24" s="211" t="s">
        <v>34</v>
      </c>
      <c r="B24" s="212"/>
      <c r="C24" s="45"/>
      <c r="D24" s="45">
        <v>258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  <c r="O24" s="66"/>
    </row>
    <row r="25" spans="1:15">
      <c r="A25" s="211" t="s">
        <v>35</v>
      </c>
      <c r="B25" s="212"/>
      <c r="C25" s="45"/>
      <c r="D25" s="45">
        <v>151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  <c r="O25" s="66"/>
    </row>
    <row r="26" spans="1:15">
      <c r="A26" s="211" t="s">
        <v>36</v>
      </c>
      <c r="B26" s="212"/>
      <c r="C26" s="45"/>
      <c r="D26" s="45">
        <v>204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  <c r="O26" s="66"/>
    </row>
    <row r="27" spans="1:15" ht="15.75" thickBot="1">
      <c r="A27" s="223" t="s">
        <v>37</v>
      </c>
      <c r="B27" s="216"/>
      <c r="C27" s="218"/>
      <c r="D27" s="218">
        <v>270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  <c r="O27" s="66"/>
    </row>
    <row r="28" spans="1:15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  <c r="O28" s="66"/>
    </row>
    <row r="29" spans="1:15">
      <c r="A29" s="207" t="s">
        <v>39</v>
      </c>
      <c r="B29" s="208"/>
      <c r="C29" s="41"/>
      <c r="D29" s="41"/>
      <c r="E29" s="41"/>
      <c r="F29" s="41"/>
      <c r="G29" s="41">
        <v>845</v>
      </c>
      <c r="H29" s="201"/>
      <c r="I29" s="41"/>
      <c r="J29" s="41"/>
      <c r="K29" s="210"/>
      <c r="L29" s="208"/>
      <c r="M29" s="14"/>
      <c r="N29" s="254" t="s">
        <v>40</v>
      </c>
      <c r="O29" s="66"/>
    </row>
    <row r="30" spans="1:15">
      <c r="A30" s="211" t="s">
        <v>41</v>
      </c>
      <c r="B30" s="212"/>
      <c r="C30" s="45"/>
      <c r="D30" s="45"/>
      <c r="E30" s="45">
        <v>76</v>
      </c>
      <c r="F30" s="45"/>
      <c r="G30" s="45"/>
      <c r="H30" s="45"/>
      <c r="I30" s="45"/>
      <c r="J30" s="45"/>
      <c r="K30" s="214"/>
      <c r="L30" s="212"/>
      <c r="M30" s="22"/>
      <c r="N30" s="255"/>
      <c r="O30" s="66"/>
    </row>
    <row r="31" spans="1:15">
      <c r="A31" s="211" t="s">
        <v>42</v>
      </c>
      <c r="B31" s="212"/>
      <c r="C31" s="45"/>
      <c r="D31" s="45"/>
      <c r="E31" s="45">
        <v>338</v>
      </c>
      <c r="F31" s="45"/>
      <c r="G31" s="45"/>
      <c r="H31" s="45"/>
      <c r="I31" s="45"/>
      <c r="J31" s="45"/>
      <c r="K31" s="214"/>
      <c r="L31" s="212"/>
      <c r="M31" s="22"/>
      <c r="N31" s="255"/>
      <c r="O31" s="66"/>
    </row>
    <row r="32" spans="1:15">
      <c r="A32" s="211" t="s">
        <v>43</v>
      </c>
      <c r="B32" s="212"/>
      <c r="C32" s="45"/>
      <c r="D32" s="45"/>
      <c r="E32" s="45">
        <v>318</v>
      </c>
      <c r="F32" s="45"/>
      <c r="G32" s="45"/>
      <c r="H32" s="45"/>
      <c r="I32" s="45"/>
      <c r="J32" s="45"/>
      <c r="K32" s="214"/>
      <c r="L32" s="212"/>
      <c r="M32" s="22"/>
      <c r="N32" s="255"/>
      <c r="O32" s="66"/>
    </row>
    <row r="33" spans="1:15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592</v>
      </c>
      <c r="J33" s="45"/>
      <c r="K33" s="214"/>
      <c r="L33" s="212"/>
      <c r="M33" s="22"/>
      <c r="N33" s="255"/>
      <c r="O33" s="66"/>
    </row>
    <row r="34" spans="1:15">
      <c r="A34" s="211" t="s">
        <v>45</v>
      </c>
      <c r="B34" s="212"/>
      <c r="C34" s="45"/>
      <c r="D34" s="45">
        <v>35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  <c r="O34" s="66"/>
    </row>
    <row r="35" spans="1:15">
      <c r="A35" s="211" t="s">
        <v>46</v>
      </c>
      <c r="B35" s="212"/>
      <c r="C35" s="45"/>
      <c r="D35" s="45">
        <v>208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  <c r="O35" s="66"/>
    </row>
    <row r="36" spans="1:15">
      <c r="A36" s="211" t="s">
        <v>47</v>
      </c>
      <c r="B36" s="212"/>
      <c r="C36" s="45"/>
      <c r="D36" s="45"/>
      <c r="E36" s="45"/>
      <c r="F36" s="45"/>
      <c r="G36" s="45">
        <v>744</v>
      </c>
      <c r="H36" s="202"/>
      <c r="I36" s="45"/>
      <c r="J36" s="45"/>
      <c r="K36" s="214"/>
      <c r="L36" s="212"/>
      <c r="M36" s="22"/>
      <c r="N36" s="255"/>
      <c r="O36" s="66"/>
    </row>
    <row r="37" spans="1:15" s="39" customFormat="1">
      <c r="A37" s="211" t="s">
        <v>48</v>
      </c>
      <c r="B37" s="212"/>
      <c r="C37" s="45"/>
      <c r="D37" s="45">
        <v>326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  <c r="O37" s="245"/>
    </row>
    <row r="38" spans="1:15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1202</v>
      </c>
      <c r="J38" s="45"/>
      <c r="K38" s="214"/>
      <c r="L38" s="212"/>
      <c r="M38" s="22"/>
      <c r="N38" s="255"/>
      <c r="O38" s="66"/>
    </row>
    <row r="39" spans="1:15">
      <c r="A39" s="211" t="s">
        <v>38</v>
      </c>
      <c r="B39" s="212"/>
      <c r="C39" s="45"/>
      <c r="D39" s="45">
        <v>557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  <c r="O39" s="66"/>
    </row>
    <row r="40" spans="1:15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4246</v>
      </c>
      <c r="L40" s="216"/>
      <c r="M40" s="228"/>
      <c r="N40" s="256"/>
      <c r="O40" s="66"/>
    </row>
    <row r="41" spans="1:15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5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  <c r="O42" s="66"/>
    </row>
    <row r="43" spans="1:15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5" ht="15.75" thickBot="1">
      <c r="A44" s="76" t="s">
        <v>52</v>
      </c>
      <c r="B44" s="77">
        <f t="shared" ref="B44:M44" si="0">SUM(B3:B42)</f>
        <v>0</v>
      </c>
      <c r="C44" s="78">
        <f t="shared" si="0"/>
        <v>47813</v>
      </c>
      <c r="D44" s="79">
        <f t="shared" si="0"/>
        <v>2971</v>
      </c>
      <c r="E44" s="80">
        <f t="shared" si="0"/>
        <v>732</v>
      </c>
      <c r="F44" s="80">
        <f t="shared" si="0"/>
        <v>713</v>
      </c>
      <c r="G44" s="80">
        <f t="shared" si="0"/>
        <v>1589</v>
      </c>
      <c r="H44" s="80">
        <f t="shared" si="0"/>
        <v>1786</v>
      </c>
      <c r="I44" s="80">
        <f t="shared" si="0"/>
        <v>2949</v>
      </c>
      <c r="J44" s="80">
        <f t="shared" si="0"/>
        <v>4074</v>
      </c>
      <c r="K44" s="81">
        <f t="shared" si="0"/>
        <v>4246</v>
      </c>
      <c r="L44" s="77">
        <f t="shared" si="0"/>
        <v>0</v>
      </c>
      <c r="M44" s="78">
        <f t="shared" si="0"/>
        <v>0</v>
      </c>
      <c r="N44" s="38"/>
    </row>
    <row r="45" spans="1:15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5" ht="15.75" thickBot="1">
      <c r="A46" s="76" t="s">
        <v>53</v>
      </c>
      <c r="B46" s="82">
        <f t="shared" ref="B46:M46" si="1">SUM(B3:B42)</f>
        <v>0</v>
      </c>
      <c r="C46" s="83">
        <f t="shared" si="1"/>
        <v>47813</v>
      </c>
      <c r="D46" s="84">
        <f t="shared" si="1"/>
        <v>2971</v>
      </c>
      <c r="E46" s="85">
        <f t="shared" si="1"/>
        <v>732</v>
      </c>
      <c r="F46" s="85">
        <f t="shared" si="1"/>
        <v>713</v>
      </c>
      <c r="G46" s="85">
        <f t="shared" si="1"/>
        <v>1589</v>
      </c>
      <c r="H46" s="85">
        <f t="shared" si="1"/>
        <v>1786</v>
      </c>
      <c r="I46" s="85">
        <f t="shared" si="1"/>
        <v>2949</v>
      </c>
      <c r="J46" s="85">
        <f t="shared" si="1"/>
        <v>4074</v>
      </c>
      <c r="K46" s="86">
        <f t="shared" si="1"/>
        <v>4246</v>
      </c>
      <c r="L46" s="82">
        <f t="shared" si="1"/>
        <v>0</v>
      </c>
      <c r="M46" s="83">
        <f t="shared" si="1"/>
        <v>0</v>
      </c>
      <c r="N46" s="38"/>
    </row>
    <row r="47" spans="1:15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5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4"/>
      <c r="B50" s="103"/>
      <c r="C50" s="103"/>
      <c r="D50" s="103"/>
      <c r="E50" s="103"/>
      <c r="F50" s="103"/>
      <c r="G50" s="103"/>
      <c r="H50" s="103"/>
      <c r="I50" s="194"/>
      <c r="J50" s="194"/>
      <c r="K50" s="194"/>
      <c r="L50" s="194"/>
      <c r="M50" s="194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502036.5</v>
      </c>
      <c r="D51" s="106">
        <f t="shared" si="2"/>
        <v>30304.199999999997</v>
      </c>
      <c r="E51" s="107">
        <f t="shared" si="2"/>
        <v>7466.4</v>
      </c>
      <c r="F51" s="107">
        <f t="shared" si="2"/>
        <v>7272.5999999999995</v>
      </c>
      <c r="G51" s="107">
        <f t="shared" si="2"/>
        <v>16366.7</v>
      </c>
      <c r="H51" s="107">
        <f t="shared" si="2"/>
        <v>18753</v>
      </c>
      <c r="I51" s="107">
        <f t="shared" si="2"/>
        <v>30669.600000000002</v>
      </c>
      <c r="J51" s="107">
        <f t="shared" si="2"/>
        <v>43184.4</v>
      </c>
      <c r="K51" s="108">
        <f t="shared" si="2"/>
        <v>44158.400000000001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4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4"/>
      <c r="B55" s="194"/>
      <c r="C55" s="194"/>
      <c r="D55" s="194"/>
      <c r="E55" s="103"/>
      <c r="F55" s="103"/>
      <c r="G55" s="103"/>
      <c r="H55" s="194"/>
      <c r="I55" s="194"/>
      <c r="J55" s="194"/>
      <c r="K55" s="194"/>
      <c r="L55" s="194"/>
      <c r="M55" s="194"/>
      <c r="N55" s="113"/>
    </row>
    <row r="56" spans="1:14" ht="15.75" thickBot="1">
      <c r="A56" s="67" t="s">
        <v>66</v>
      </c>
      <c r="B56" s="121"/>
      <c r="C56" s="122"/>
      <c r="D56" s="123">
        <f>(D46*D54)</f>
        <v>258.47699999999998</v>
      </c>
      <c r="E56" s="124">
        <f>(E46*E54)</f>
        <v>63.683999999999997</v>
      </c>
      <c r="F56" s="124">
        <f>(F46*F54)</f>
        <v>62.030999999999999</v>
      </c>
      <c r="G56" s="124">
        <f>(G46*G54)</f>
        <v>138.24299999999999</v>
      </c>
      <c r="H56" s="124">
        <f t="shared" ref="H56" si="3">(H46*H54)</f>
        <v>155.38199999999998</v>
      </c>
      <c r="I56" s="124">
        <f>(I46*I54)</f>
        <v>256.56299999999999</v>
      </c>
      <c r="J56" s="124">
        <f>(J46*J54)</f>
        <v>354.43799999999999</v>
      </c>
      <c r="K56" s="125">
        <f>(K46*K54)</f>
        <v>369.40199999999999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4"/>
      <c r="B57" s="194"/>
      <c r="C57" s="194"/>
      <c r="D57" s="194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66873</v>
      </c>
      <c r="C58" s="248"/>
      <c r="D58" s="129" t="s">
        <v>68</v>
      </c>
      <c r="E58" s="249">
        <v>45101</v>
      </c>
      <c r="F58" s="249"/>
      <c r="G58" s="249"/>
      <c r="H58" s="249"/>
      <c r="I58" s="250" t="s">
        <v>109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375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66903</v>
      </c>
      <c r="J59" s="246"/>
      <c r="K59" s="246"/>
      <c r="L59" s="246"/>
      <c r="M59" s="246"/>
      <c r="N59" s="246"/>
    </row>
    <row r="60" spans="1:14" ht="15.75" thickBot="1">
      <c r="A60" s="194"/>
      <c r="B60" s="130"/>
      <c r="C60" s="130"/>
      <c r="D60" s="129"/>
      <c r="E60" s="262" t="s">
        <v>71</v>
      </c>
      <c r="F60" s="262"/>
      <c r="G60" s="262"/>
      <c r="H60" s="262"/>
      <c r="I60" s="246">
        <v>66903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66498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4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700211.79999999993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66903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1658.2199999999998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4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701870.0199999999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4"/>
      <c r="B67" s="131"/>
      <c r="C67" s="131"/>
      <c r="D67" s="194"/>
      <c r="E67" s="259" t="s">
        <v>82</v>
      </c>
      <c r="F67" s="259"/>
      <c r="G67" s="259"/>
      <c r="H67" s="259"/>
      <c r="I67" s="260">
        <v>40088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10.55475382718277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4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66903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280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45101</v>
      </c>
      <c r="B73" s="268"/>
      <c r="C73" s="268"/>
      <c r="D73" s="194"/>
      <c r="E73" s="259" t="s">
        <v>91</v>
      </c>
      <c r="F73" s="259"/>
      <c r="G73" s="259"/>
      <c r="H73" s="259"/>
      <c r="I73" s="260">
        <v>-38665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4"/>
      <c r="E74" s="194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4"/>
      <c r="E75" s="259" t="s">
        <v>92</v>
      </c>
      <c r="F75" s="259"/>
      <c r="G75" s="259"/>
      <c r="H75" s="259"/>
      <c r="I75" s="260">
        <f>(I67+I68+I69+I70+I71+I73+I76+I72)</f>
        <v>68326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4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4"/>
      <c r="E77" s="194"/>
      <c r="F77" s="137"/>
      <c r="G77" s="191"/>
      <c r="H77" s="191"/>
      <c r="I77" s="192"/>
      <c r="J77" s="192"/>
      <c r="K77" s="192"/>
      <c r="L77" s="192"/>
      <c r="M77" s="192"/>
      <c r="N77" s="140"/>
    </row>
    <row r="78" spans="1:14">
      <c r="A78" s="265" t="s">
        <v>109</v>
      </c>
      <c r="B78" s="265"/>
      <c r="C78" s="265"/>
      <c r="D78" s="194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50950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17064</v>
      </c>
      <c r="J81" s="246"/>
      <c r="K81" s="246"/>
      <c r="L81" s="246"/>
      <c r="M81" s="246"/>
      <c r="N81" s="246"/>
    </row>
    <row r="82" spans="1:14">
      <c r="A82" s="194"/>
      <c r="B82" s="194"/>
      <c r="C82" s="194"/>
      <c r="D82" s="144"/>
      <c r="E82" s="262" t="s">
        <v>98</v>
      </c>
      <c r="F82" s="262"/>
      <c r="G82" s="262"/>
      <c r="H82" s="262"/>
      <c r="I82" s="246">
        <v>280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375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3"/>
      <c r="F85" s="193"/>
      <c r="G85" s="193"/>
      <c r="H85" s="193"/>
      <c r="I85" s="190"/>
      <c r="J85" s="190"/>
      <c r="K85" s="190"/>
      <c r="L85" s="190"/>
      <c r="M85" s="190"/>
      <c r="N85" s="190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68669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3"/>
      <c r="F87" s="193"/>
      <c r="G87" s="193"/>
      <c r="H87" s="193"/>
      <c r="I87" s="190"/>
      <c r="J87" s="190"/>
      <c r="K87" s="190"/>
      <c r="L87" s="190"/>
      <c r="M87" s="190"/>
      <c r="N87" s="190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343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N90"/>
  <sheetViews>
    <sheetView topLeftCell="A53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136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1775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22591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3531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3841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2396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9137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1872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3414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2083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1859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2052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424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300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1191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122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95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193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123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161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316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232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154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194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279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828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77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347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335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605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179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185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768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337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1222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543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4203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48557</v>
      </c>
      <c r="D44" s="79">
        <f t="shared" si="0"/>
        <v>3113</v>
      </c>
      <c r="E44" s="80">
        <f t="shared" si="0"/>
        <v>759</v>
      </c>
      <c r="F44" s="80">
        <f t="shared" si="0"/>
        <v>724</v>
      </c>
      <c r="G44" s="80">
        <f t="shared" si="0"/>
        <v>1596</v>
      </c>
      <c r="H44" s="80">
        <f t="shared" si="0"/>
        <v>1859</v>
      </c>
      <c r="I44" s="80">
        <f t="shared" si="0"/>
        <v>3018</v>
      </c>
      <c r="J44" s="80">
        <f t="shared" si="0"/>
        <v>4135</v>
      </c>
      <c r="K44" s="81">
        <f t="shared" si="0"/>
        <v>4203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48557</v>
      </c>
      <c r="D46" s="84">
        <f t="shared" si="1"/>
        <v>3113</v>
      </c>
      <c r="E46" s="85">
        <f t="shared" si="1"/>
        <v>759</v>
      </c>
      <c r="F46" s="85">
        <f t="shared" si="1"/>
        <v>724</v>
      </c>
      <c r="G46" s="85">
        <f t="shared" si="1"/>
        <v>1596</v>
      </c>
      <c r="H46" s="85">
        <f t="shared" si="1"/>
        <v>1859</v>
      </c>
      <c r="I46" s="85">
        <f t="shared" si="1"/>
        <v>3018</v>
      </c>
      <c r="J46" s="85">
        <f t="shared" si="1"/>
        <v>4135</v>
      </c>
      <c r="K46" s="86">
        <f t="shared" si="1"/>
        <v>4203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4"/>
      <c r="B50" s="103"/>
      <c r="C50" s="103"/>
      <c r="D50" s="103"/>
      <c r="E50" s="103"/>
      <c r="F50" s="103"/>
      <c r="G50" s="103"/>
      <c r="H50" s="103"/>
      <c r="I50" s="194"/>
      <c r="J50" s="194"/>
      <c r="K50" s="194"/>
      <c r="L50" s="194"/>
      <c r="M50" s="194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509848.5</v>
      </c>
      <c r="D51" s="106">
        <f t="shared" si="2"/>
        <v>31752.6</v>
      </c>
      <c r="E51" s="107">
        <f t="shared" si="2"/>
        <v>7741.7999999999993</v>
      </c>
      <c r="F51" s="107">
        <f t="shared" si="2"/>
        <v>7384.7999999999993</v>
      </c>
      <c r="G51" s="107">
        <f t="shared" si="2"/>
        <v>16438.800000000003</v>
      </c>
      <c r="H51" s="107">
        <f t="shared" si="2"/>
        <v>19519.5</v>
      </c>
      <c r="I51" s="107">
        <f t="shared" si="2"/>
        <v>31387.200000000001</v>
      </c>
      <c r="J51" s="107">
        <f t="shared" si="2"/>
        <v>43831</v>
      </c>
      <c r="K51" s="108">
        <f t="shared" si="2"/>
        <v>43711.200000000004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4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4"/>
      <c r="B55" s="194"/>
      <c r="C55" s="194"/>
      <c r="D55" s="194"/>
      <c r="E55" s="103"/>
      <c r="F55" s="103"/>
      <c r="G55" s="103"/>
      <c r="H55" s="194"/>
      <c r="I55" s="194"/>
      <c r="J55" s="194"/>
      <c r="K55" s="194"/>
      <c r="L55" s="194"/>
      <c r="M55" s="194"/>
      <c r="N55" s="113"/>
    </row>
    <row r="56" spans="1:14" ht="15.75" thickBot="1">
      <c r="A56" s="67" t="s">
        <v>66</v>
      </c>
      <c r="B56" s="121"/>
      <c r="C56" s="122"/>
      <c r="D56" s="123">
        <f>(D46*D54)</f>
        <v>270.83099999999996</v>
      </c>
      <c r="E56" s="124">
        <f>(E46*E54)</f>
        <v>66.033000000000001</v>
      </c>
      <c r="F56" s="124">
        <f>(F46*F54)</f>
        <v>62.987999999999992</v>
      </c>
      <c r="G56" s="124">
        <f>(G46*G54)</f>
        <v>138.852</v>
      </c>
      <c r="H56" s="124">
        <f t="shared" ref="H56" si="3">(H46*H54)</f>
        <v>161.73299999999998</v>
      </c>
      <c r="I56" s="124">
        <f>(I46*I54)</f>
        <v>262.56599999999997</v>
      </c>
      <c r="J56" s="124">
        <f>(J46*J54)</f>
        <v>359.74499999999995</v>
      </c>
      <c r="K56" s="125">
        <f>(K46*K54)</f>
        <v>365.661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4"/>
      <c r="B57" s="194"/>
      <c r="C57" s="194"/>
      <c r="D57" s="194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67964</v>
      </c>
      <c r="C58" s="248"/>
      <c r="D58" s="129" t="s">
        <v>68</v>
      </c>
      <c r="E58" s="249">
        <v>45102</v>
      </c>
      <c r="F58" s="249"/>
      <c r="G58" s="249"/>
      <c r="H58" s="249"/>
      <c r="I58" s="250" t="s">
        <v>111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419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67967</v>
      </c>
      <c r="J59" s="246"/>
      <c r="K59" s="246"/>
      <c r="L59" s="246"/>
      <c r="M59" s="246"/>
      <c r="N59" s="246"/>
    </row>
    <row r="60" spans="1:14" ht="15.75" thickBot="1">
      <c r="A60" s="194"/>
      <c r="B60" s="130"/>
      <c r="C60" s="130"/>
      <c r="D60" s="129"/>
      <c r="E60" s="262" t="s">
        <v>71</v>
      </c>
      <c r="F60" s="262"/>
      <c r="G60" s="262"/>
      <c r="H60" s="262"/>
      <c r="I60" s="246">
        <v>67967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67545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4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711615.4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67967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1688.4089999999999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4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713303.80900000001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4"/>
      <c r="B67" s="131"/>
      <c r="C67" s="131"/>
      <c r="D67" s="194"/>
      <c r="E67" s="259" t="s">
        <v>82</v>
      </c>
      <c r="F67" s="259"/>
      <c r="G67" s="259"/>
      <c r="H67" s="259"/>
      <c r="I67" s="260">
        <v>38665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10.56042355466726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4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67967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618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45102</v>
      </c>
      <c r="B73" s="268"/>
      <c r="C73" s="268"/>
      <c r="D73" s="194"/>
      <c r="E73" s="259" t="s">
        <v>91</v>
      </c>
      <c r="F73" s="259"/>
      <c r="G73" s="259"/>
      <c r="H73" s="259"/>
      <c r="I73" s="260">
        <v>-35170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4"/>
      <c r="E74" s="194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4"/>
      <c r="E75" s="259" t="s">
        <v>92</v>
      </c>
      <c r="F75" s="259"/>
      <c r="G75" s="259"/>
      <c r="H75" s="259"/>
      <c r="I75" s="260">
        <f>(I67+I68+I69+I70+I71+I73+I76+I72)</f>
        <v>71462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4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4"/>
      <c r="E77" s="194"/>
      <c r="F77" s="137"/>
      <c r="G77" s="191"/>
      <c r="H77" s="191"/>
      <c r="I77" s="192"/>
      <c r="J77" s="192"/>
      <c r="K77" s="192"/>
      <c r="L77" s="192"/>
      <c r="M77" s="192"/>
      <c r="N77" s="140"/>
    </row>
    <row r="78" spans="1:14">
      <c r="A78" s="265" t="s">
        <v>111</v>
      </c>
      <c r="B78" s="265"/>
      <c r="C78" s="265"/>
      <c r="D78" s="194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53100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438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17571</v>
      </c>
      <c r="J81" s="246"/>
      <c r="K81" s="246"/>
      <c r="L81" s="246"/>
      <c r="M81" s="246"/>
      <c r="N81" s="246"/>
    </row>
    <row r="82" spans="1:14">
      <c r="A82" s="194"/>
      <c r="B82" s="194"/>
      <c r="C82" s="194"/>
      <c r="D82" s="144"/>
      <c r="E82" s="262" t="s">
        <v>98</v>
      </c>
      <c r="F82" s="262"/>
      <c r="G82" s="262"/>
      <c r="H82" s="262"/>
      <c r="I82" s="246">
        <v>180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419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3"/>
      <c r="F85" s="193"/>
      <c r="G85" s="193"/>
      <c r="H85" s="193"/>
      <c r="I85" s="190"/>
      <c r="J85" s="190"/>
      <c r="K85" s="190"/>
      <c r="L85" s="190"/>
      <c r="M85" s="190"/>
      <c r="N85" s="190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71708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3"/>
      <c r="F87" s="193"/>
      <c r="G87" s="193"/>
      <c r="H87" s="193"/>
      <c r="I87" s="190"/>
      <c r="J87" s="190"/>
      <c r="K87" s="190"/>
      <c r="L87" s="190"/>
      <c r="M87" s="190"/>
      <c r="N87" s="190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246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137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1765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22640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3434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3676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2464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9225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1911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3414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2486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1825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2091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425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294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1190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112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83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180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110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163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287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244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155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192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284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878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74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351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329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601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44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206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743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323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1231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552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4221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48529</v>
      </c>
      <c r="D44" s="79">
        <f t="shared" si="0"/>
        <v>2935</v>
      </c>
      <c r="E44" s="80">
        <f t="shared" si="0"/>
        <v>754</v>
      </c>
      <c r="F44" s="80">
        <f t="shared" si="0"/>
        <v>719</v>
      </c>
      <c r="G44" s="80">
        <f t="shared" si="0"/>
        <v>1621</v>
      </c>
      <c r="H44" s="80">
        <f t="shared" si="0"/>
        <v>1825</v>
      </c>
      <c r="I44" s="80">
        <f t="shared" si="0"/>
        <v>3022</v>
      </c>
      <c r="J44" s="80">
        <f t="shared" si="0"/>
        <v>4577</v>
      </c>
      <c r="K44" s="81">
        <f t="shared" si="0"/>
        <v>4221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48529</v>
      </c>
      <c r="D46" s="84">
        <f t="shared" si="1"/>
        <v>2935</v>
      </c>
      <c r="E46" s="85">
        <f t="shared" si="1"/>
        <v>754</v>
      </c>
      <c r="F46" s="85">
        <f t="shared" si="1"/>
        <v>719</v>
      </c>
      <c r="G46" s="85">
        <f t="shared" si="1"/>
        <v>1621</v>
      </c>
      <c r="H46" s="85">
        <f t="shared" si="1"/>
        <v>1825</v>
      </c>
      <c r="I46" s="85">
        <f t="shared" si="1"/>
        <v>3022</v>
      </c>
      <c r="J46" s="85">
        <f t="shared" si="1"/>
        <v>4577</v>
      </c>
      <c r="K46" s="86">
        <f t="shared" si="1"/>
        <v>4221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4"/>
      <c r="B50" s="103"/>
      <c r="C50" s="103"/>
      <c r="D50" s="103"/>
      <c r="E50" s="103"/>
      <c r="F50" s="103"/>
      <c r="G50" s="103"/>
      <c r="H50" s="103"/>
      <c r="I50" s="194"/>
      <c r="J50" s="194"/>
      <c r="K50" s="194"/>
      <c r="L50" s="194"/>
      <c r="M50" s="194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509554.5</v>
      </c>
      <c r="D51" s="106">
        <f t="shared" si="2"/>
        <v>29936.999999999996</v>
      </c>
      <c r="E51" s="107">
        <f t="shared" si="2"/>
        <v>7690.7999999999993</v>
      </c>
      <c r="F51" s="107">
        <f t="shared" si="2"/>
        <v>7333.7999999999993</v>
      </c>
      <c r="G51" s="107">
        <f t="shared" si="2"/>
        <v>16696.300000000003</v>
      </c>
      <c r="H51" s="107">
        <f t="shared" si="2"/>
        <v>19162.5</v>
      </c>
      <c r="I51" s="107">
        <f t="shared" si="2"/>
        <v>31428.799999999999</v>
      </c>
      <c r="J51" s="107">
        <f t="shared" si="2"/>
        <v>48516.2</v>
      </c>
      <c r="K51" s="108">
        <f t="shared" si="2"/>
        <v>43898.400000000001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4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4"/>
      <c r="B55" s="194"/>
      <c r="C55" s="194"/>
      <c r="D55" s="194"/>
      <c r="E55" s="103"/>
      <c r="F55" s="103"/>
      <c r="G55" s="103"/>
      <c r="H55" s="194"/>
      <c r="I55" s="194"/>
      <c r="J55" s="194"/>
      <c r="K55" s="194"/>
      <c r="L55" s="194"/>
      <c r="M55" s="194"/>
      <c r="N55" s="113"/>
    </row>
    <row r="56" spans="1:14" ht="15.75" thickBot="1">
      <c r="A56" s="67" t="s">
        <v>66</v>
      </c>
      <c r="B56" s="121"/>
      <c r="C56" s="122"/>
      <c r="D56" s="123">
        <f>(D46*D54)</f>
        <v>255.34499999999997</v>
      </c>
      <c r="E56" s="124">
        <f>(E46*E54)</f>
        <v>65.597999999999999</v>
      </c>
      <c r="F56" s="124">
        <f>(F46*F54)</f>
        <v>62.552999999999997</v>
      </c>
      <c r="G56" s="124">
        <f>(G46*G54)</f>
        <v>141.02699999999999</v>
      </c>
      <c r="H56" s="124">
        <f t="shared" ref="H56" si="3">(H46*H54)</f>
        <v>158.77499999999998</v>
      </c>
      <c r="I56" s="124">
        <f>(I46*I54)</f>
        <v>262.91399999999999</v>
      </c>
      <c r="J56" s="124">
        <f>(J46*J54)</f>
        <v>398.19899999999996</v>
      </c>
      <c r="K56" s="125">
        <f>(K46*K54)</f>
        <v>367.22699999999998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4"/>
      <c r="B57" s="194"/>
      <c r="C57" s="194"/>
      <c r="D57" s="194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68203</v>
      </c>
      <c r="C58" s="248"/>
      <c r="D58" s="129" t="s">
        <v>68</v>
      </c>
      <c r="E58" s="249">
        <v>45103</v>
      </c>
      <c r="F58" s="249"/>
      <c r="G58" s="249"/>
      <c r="H58" s="249"/>
      <c r="I58" s="250" t="s">
        <v>112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488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68191</v>
      </c>
      <c r="J59" s="246"/>
      <c r="K59" s="246"/>
      <c r="L59" s="246"/>
      <c r="M59" s="246"/>
      <c r="N59" s="246"/>
    </row>
    <row r="60" spans="1:14" ht="15.75" thickBot="1">
      <c r="A60" s="194"/>
      <c r="B60" s="130"/>
      <c r="C60" s="130"/>
      <c r="D60" s="129"/>
      <c r="E60" s="262" t="s">
        <v>71</v>
      </c>
      <c r="F60" s="262"/>
      <c r="G60" s="262"/>
      <c r="H60" s="262"/>
      <c r="I60" s="246">
        <v>68191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67715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4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714218.30000000016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68191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1711.6379999999999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4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715929.9380000002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4"/>
      <c r="B67" s="131"/>
      <c r="C67" s="131"/>
      <c r="D67" s="194"/>
      <c r="E67" s="259" t="s">
        <v>82</v>
      </c>
      <c r="F67" s="259"/>
      <c r="G67" s="259"/>
      <c r="H67" s="259"/>
      <c r="I67" s="260">
        <v>35170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10.572693465258808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4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68191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180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45103</v>
      </c>
      <c r="B73" s="268"/>
      <c r="C73" s="268"/>
      <c r="D73" s="194"/>
      <c r="E73" s="259" t="s">
        <v>91</v>
      </c>
      <c r="F73" s="259"/>
      <c r="G73" s="259"/>
      <c r="H73" s="259"/>
      <c r="I73" s="260">
        <v>-14336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4"/>
      <c r="E74" s="194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4"/>
      <c r="E75" s="259" t="s">
        <v>92</v>
      </c>
      <c r="F75" s="259"/>
      <c r="G75" s="259"/>
      <c r="H75" s="259"/>
      <c r="I75" s="260">
        <f>(I67+I68+I69+I70+I71+I73+I76+I72)</f>
        <v>89025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4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4"/>
      <c r="E77" s="194"/>
      <c r="F77" s="137"/>
      <c r="G77" s="191"/>
      <c r="H77" s="191"/>
      <c r="I77" s="192"/>
      <c r="J77" s="192"/>
      <c r="K77" s="192"/>
      <c r="L77" s="192"/>
      <c r="M77" s="192"/>
      <c r="N77" s="140"/>
    </row>
    <row r="78" spans="1:14">
      <c r="A78" s="265" t="s">
        <v>112</v>
      </c>
      <c r="B78" s="265"/>
      <c r="C78" s="265"/>
      <c r="D78" s="194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70200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17571</v>
      </c>
      <c r="J81" s="246"/>
      <c r="K81" s="246"/>
      <c r="L81" s="246"/>
      <c r="M81" s="246"/>
      <c r="N81" s="246"/>
    </row>
    <row r="82" spans="1:14">
      <c r="A82" s="194"/>
      <c r="B82" s="194"/>
      <c r="C82" s="194"/>
      <c r="D82" s="144"/>
      <c r="E82" s="262" t="s">
        <v>98</v>
      </c>
      <c r="F82" s="262"/>
      <c r="G82" s="262"/>
      <c r="H82" s="262"/>
      <c r="I82" s="246">
        <v>180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488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3"/>
      <c r="F85" s="193"/>
      <c r="G85" s="193"/>
      <c r="H85" s="193"/>
      <c r="I85" s="190"/>
      <c r="J85" s="190"/>
      <c r="K85" s="190"/>
      <c r="L85" s="190"/>
      <c r="M85" s="190"/>
      <c r="N85" s="190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88439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3"/>
      <c r="F87" s="193"/>
      <c r="G87" s="193"/>
      <c r="H87" s="193"/>
      <c r="I87" s="190"/>
      <c r="J87" s="190"/>
      <c r="K87" s="190"/>
      <c r="L87" s="190"/>
      <c r="M87" s="190"/>
      <c r="N87" s="190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-586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138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1756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22795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3502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3511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2444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9128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1911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2832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1385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1791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2047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434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287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1176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110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80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129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117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170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290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219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163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191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269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856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80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355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333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613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194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200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752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309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1266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551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4231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47879</v>
      </c>
      <c r="D44" s="79">
        <f t="shared" si="0"/>
        <v>2992</v>
      </c>
      <c r="E44" s="80">
        <f t="shared" si="0"/>
        <v>768</v>
      </c>
      <c r="F44" s="80">
        <f t="shared" si="0"/>
        <v>721</v>
      </c>
      <c r="G44" s="80">
        <f t="shared" si="0"/>
        <v>1608</v>
      </c>
      <c r="H44" s="80">
        <f t="shared" si="0"/>
        <v>1791</v>
      </c>
      <c r="I44" s="80">
        <f t="shared" si="0"/>
        <v>3055</v>
      </c>
      <c r="J44" s="80">
        <f t="shared" si="0"/>
        <v>3432</v>
      </c>
      <c r="K44" s="81">
        <f t="shared" si="0"/>
        <v>4231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47879</v>
      </c>
      <c r="D46" s="84">
        <f t="shared" si="1"/>
        <v>2992</v>
      </c>
      <c r="E46" s="85">
        <f t="shared" si="1"/>
        <v>768</v>
      </c>
      <c r="F46" s="85">
        <f t="shared" si="1"/>
        <v>721</v>
      </c>
      <c r="G46" s="85">
        <f t="shared" si="1"/>
        <v>1608</v>
      </c>
      <c r="H46" s="85">
        <f t="shared" si="1"/>
        <v>1791</v>
      </c>
      <c r="I46" s="85">
        <f t="shared" si="1"/>
        <v>3055</v>
      </c>
      <c r="J46" s="85">
        <f t="shared" si="1"/>
        <v>3432</v>
      </c>
      <c r="K46" s="86">
        <f t="shared" si="1"/>
        <v>4231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9"/>
      <c r="B50" s="103"/>
      <c r="C50" s="103"/>
      <c r="D50" s="103"/>
      <c r="E50" s="103"/>
      <c r="F50" s="103"/>
      <c r="G50" s="103"/>
      <c r="H50" s="103"/>
      <c r="I50" s="199"/>
      <c r="J50" s="199"/>
      <c r="K50" s="199"/>
      <c r="L50" s="199"/>
      <c r="M50" s="199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502729.5</v>
      </c>
      <c r="D51" s="106">
        <f t="shared" si="2"/>
        <v>30518.399999999998</v>
      </c>
      <c r="E51" s="107">
        <f t="shared" si="2"/>
        <v>7833.5999999999995</v>
      </c>
      <c r="F51" s="107">
        <f t="shared" si="2"/>
        <v>7354.2</v>
      </c>
      <c r="G51" s="107">
        <f t="shared" si="2"/>
        <v>16562.400000000001</v>
      </c>
      <c r="H51" s="107">
        <f t="shared" si="2"/>
        <v>18805.5</v>
      </c>
      <c r="I51" s="107">
        <f t="shared" si="2"/>
        <v>31772</v>
      </c>
      <c r="J51" s="107">
        <f t="shared" si="2"/>
        <v>36379.199999999997</v>
      </c>
      <c r="K51" s="108">
        <f t="shared" si="2"/>
        <v>44002.400000000001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9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9"/>
      <c r="B55" s="199"/>
      <c r="C55" s="199"/>
      <c r="D55" s="199"/>
      <c r="E55" s="103"/>
      <c r="F55" s="103"/>
      <c r="G55" s="103"/>
      <c r="H55" s="199"/>
      <c r="I55" s="199"/>
      <c r="J55" s="199"/>
      <c r="K55" s="199"/>
      <c r="L55" s="199"/>
      <c r="M55" s="199"/>
      <c r="N55" s="113"/>
    </row>
    <row r="56" spans="1:14" ht="15.75" thickBot="1">
      <c r="A56" s="67" t="s">
        <v>66</v>
      </c>
      <c r="B56" s="121"/>
      <c r="C56" s="122"/>
      <c r="D56" s="123">
        <f>(D46*D54)</f>
        <v>260.30399999999997</v>
      </c>
      <c r="E56" s="124">
        <f>(E46*E54)</f>
        <v>66.816000000000003</v>
      </c>
      <c r="F56" s="124">
        <f>(F46*F54)</f>
        <v>62.726999999999997</v>
      </c>
      <c r="G56" s="124">
        <f>(G46*G54)</f>
        <v>139.89599999999999</v>
      </c>
      <c r="H56" s="124">
        <f t="shared" ref="H56" si="3">(H46*H54)</f>
        <v>155.81699999999998</v>
      </c>
      <c r="I56" s="124">
        <f>(I46*I54)</f>
        <v>265.78499999999997</v>
      </c>
      <c r="J56" s="124">
        <f>(J46*J54)</f>
        <v>298.584</v>
      </c>
      <c r="K56" s="125">
        <f>(K46*K54)</f>
        <v>368.09699999999998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9"/>
      <c r="B57" s="199"/>
      <c r="C57" s="199"/>
      <c r="D57" s="199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66477</v>
      </c>
      <c r="C58" s="248"/>
      <c r="D58" s="129" t="s">
        <v>68</v>
      </c>
      <c r="E58" s="249">
        <v>45104</v>
      </c>
      <c r="F58" s="249"/>
      <c r="G58" s="249"/>
      <c r="H58" s="249"/>
      <c r="I58" s="250" t="s">
        <v>114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0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66494</v>
      </c>
      <c r="J59" s="246"/>
      <c r="K59" s="246"/>
      <c r="L59" s="246"/>
      <c r="M59" s="246"/>
      <c r="N59" s="246"/>
    </row>
    <row r="60" spans="1:14" ht="15.75" thickBot="1">
      <c r="A60" s="199"/>
      <c r="B60" s="130"/>
      <c r="C60" s="130"/>
      <c r="D60" s="129"/>
      <c r="E60" s="262" t="s">
        <v>71</v>
      </c>
      <c r="F60" s="262"/>
      <c r="G60" s="262"/>
      <c r="H60" s="262"/>
      <c r="I60" s="246">
        <v>66494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66477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9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695957.2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66494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1618.0259999999998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9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697575.22599999991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9"/>
      <c r="B67" s="131"/>
      <c r="C67" s="131"/>
      <c r="D67" s="199"/>
      <c r="E67" s="259" t="s">
        <v>82</v>
      </c>
      <c r="F67" s="259"/>
      <c r="G67" s="259"/>
      <c r="H67" s="259"/>
      <c r="I67" s="260">
        <v>14336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10.493482347278004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9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66494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45104</v>
      </c>
      <c r="B73" s="268"/>
      <c r="C73" s="268"/>
      <c r="D73" s="199"/>
      <c r="E73" s="259" t="s">
        <v>91</v>
      </c>
      <c r="F73" s="259"/>
      <c r="G73" s="259"/>
      <c r="H73" s="259"/>
      <c r="I73" s="260">
        <v>-14841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9"/>
      <c r="E74" s="199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9"/>
      <c r="E75" s="259" t="s">
        <v>92</v>
      </c>
      <c r="F75" s="259"/>
      <c r="G75" s="259"/>
      <c r="H75" s="259"/>
      <c r="I75" s="260">
        <f>(I67+I68+I69+I70+I71+I73+I76+I72)</f>
        <v>65989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9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9"/>
      <c r="E77" s="199"/>
      <c r="F77" s="137"/>
      <c r="G77" s="197"/>
      <c r="H77" s="197"/>
      <c r="I77" s="198"/>
      <c r="J77" s="198"/>
      <c r="K77" s="198"/>
      <c r="L77" s="198"/>
      <c r="M77" s="198"/>
      <c r="N77" s="140"/>
    </row>
    <row r="78" spans="1:14">
      <c r="A78" s="265" t="s">
        <v>114</v>
      </c>
      <c r="B78" s="265"/>
      <c r="C78" s="265"/>
      <c r="D78" s="199"/>
      <c r="E78" s="262" t="s">
        <v>94</v>
      </c>
      <c r="F78" s="262"/>
      <c r="G78" s="262"/>
      <c r="H78" s="262"/>
      <c r="I78" s="246">
        <v>65989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99"/>
      <c r="B82" s="199"/>
      <c r="C82" s="199"/>
      <c r="D82" s="144"/>
      <c r="E82" s="262" t="s">
        <v>98</v>
      </c>
      <c r="F82" s="262"/>
      <c r="G82" s="262"/>
      <c r="H82" s="262"/>
      <c r="I82" s="246">
        <v>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0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5"/>
      <c r="F85" s="195"/>
      <c r="G85" s="195"/>
      <c r="H85" s="195"/>
      <c r="I85" s="196"/>
      <c r="J85" s="196"/>
      <c r="K85" s="196"/>
      <c r="L85" s="196"/>
      <c r="M85" s="196"/>
      <c r="N85" s="196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65989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5"/>
      <c r="F87" s="195"/>
      <c r="G87" s="195"/>
      <c r="H87" s="195"/>
      <c r="I87" s="196"/>
      <c r="J87" s="196"/>
      <c r="K87" s="196"/>
      <c r="L87" s="196"/>
      <c r="M87" s="196"/>
      <c r="N87" s="196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0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139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1736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22465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3308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3676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2920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9099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1882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5558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2125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1741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1977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431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262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1171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108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70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186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109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160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258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202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147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185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247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807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79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337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328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601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147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191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694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307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1238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529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4116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50644</v>
      </c>
      <c r="D44" s="79">
        <f t="shared" si="0"/>
        <v>2846</v>
      </c>
      <c r="E44" s="80">
        <f t="shared" si="0"/>
        <v>744</v>
      </c>
      <c r="F44" s="80">
        <f t="shared" si="0"/>
        <v>693</v>
      </c>
      <c r="G44" s="80">
        <f t="shared" si="0"/>
        <v>1501</v>
      </c>
      <c r="H44" s="80">
        <f t="shared" si="0"/>
        <v>1741</v>
      </c>
      <c r="I44" s="80">
        <f t="shared" si="0"/>
        <v>3010</v>
      </c>
      <c r="J44" s="80">
        <f t="shared" si="0"/>
        <v>4102</v>
      </c>
      <c r="K44" s="81">
        <f t="shared" si="0"/>
        <v>4116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50644</v>
      </c>
      <c r="D46" s="84">
        <f t="shared" si="1"/>
        <v>2846</v>
      </c>
      <c r="E46" s="85">
        <f t="shared" si="1"/>
        <v>744</v>
      </c>
      <c r="F46" s="85">
        <f t="shared" si="1"/>
        <v>693</v>
      </c>
      <c r="G46" s="85">
        <f t="shared" si="1"/>
        <v>1501</v>
      </c>
      <c r="H46" s="85">
        <f t="shared" si="1"/>
        <v>1741</v>
      </c>
      <c r="I46" s="85">
        <f t="shared" si="1"/>
        <v>3010</v>
      </c>
      <c r="J46" s="85">
        <f t="shared" si="1"/>
        <v>4102</v>
      </c>
      <c r="K46" s="86">
        <f t="shared" si="1"/>
        <v>4116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9"/>
      <c r="B50" s="103"/>
      <c r="C50" s="103"/>
      <c r="D50" s="103"/>
      <c r="E50" s="103"/>
      <c r="F50" s="103"/>
      <c r="G50" s="103"/>
      <c r="H50" s="103"/>
      <c r="I50" s="199"/>
      <c r="J50" s="199"/>
      <c r="K50" s="199"/>
      <c r="L50" s="199"/>
      <c r="M50" s="199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531762</v>
      </c>
      <c r="D51" s="106">
        <f t="shared" si="2"/>
        <v>29029.199999999997</v>
      </c>
      <c r="E51" s="107">
        <f t="shared" si="2"/>
        <v>7588.7999999999993</v>
      </c>
      <c r="F51" s="107">
        <f t="shared" si="2"/>
        <v>7068.5999999999995</v>
      </c>
      <c r="G51" s="107">
        <f t="shared" si="2"/>
        <v>15460.300000000001</v>
      </c>
      <c r="H51" s="107">
        <f t="shared" si="2"/>
        <v>18280.5</v>
      </c>
      <c r="I51" s="107">
        <f t="shared" si="2"/>
        <v>31304</v>
      </c>
      <c r="J51" s="107">
        <f t="shared" si="2"/>
        <v>43481.2</v>
      </c>
      <c r="K51" s="108">
        <f t="shared" si="2"/>
        <v>42806.400000000001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9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9"/>
      <c r="B55" s="199"/>
      <c r="C55" s="199"/>
      <c r="D55" s="199"/>
      <c r="E55" s="103"/>
      <c r="F55" s="103"/>
      <c r="G55" s="103"/>
      <c r="H55" s="199"/>
      <c r="I55" s="199"/>
      <c r="J55" s="199"/>
      <c r="K55" s="199"/>
      <c r="L55" s="199"/>
      <c r="M55" s="199"/>
      <c r="N55" s="113"/>
    </row>
    <row r="56" spans="1:14" ht="15.75" thickBot="1">
      <c r="A56" s="67" t="s">
        <v>66</v>
      </c>
      <c r="B56" s="121"/>
      <c r="C56" s="122"/>
      <c r="D56" s="123">
        <f>(D46*D54)</f>
        <v>247.60199999999998</v>
      </c>
      <c r="E56" s="124">
        <f>(E46*E54)</f>
        <v>64.727999999999994</v>
      </c>
      <c r="F56" s="124">
        <f>(F46*F54)</f>
        <v>60.290999999999997</v>
      </c>
      <c r="G56" s="124">
        <f>(G46*G54)</f>
        <v>130.58699999999999</v>
      </c>
      <c r="H56" s="124">
        <f t="shared" ref="H56" si="3">(H46*H54)</f>
        <v>151.46699999999998</v>
      </c>
      <c r="I56" s="124">
        <f>(I46*I54)</f>
        <v>261.87</v>
      </c>
      <c r="J56" s="124">
        <f>(J46*J54)</f>
        <v>356.87399999999997</v>
      </c>
      <c r="K56" s="125">
        <f>(K46*K54)</f>
        <v>358.09199999999998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9"/>
      <c r="B57" s="199"/>
      <c r="C57" s="199"/>
      <c r="D57" s="199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69397</v>
      </c>
      <c r="C58" s="248"/>
      <c r="D58" s="129" t="s">
        <v>68</v>
      </c>
      <c r="E58" s="249">
        <v>45105</v>
      </c>
      <c r="F58" s="249"/>
      <c r="G58" s="249"/>
      <c r="H58" s="249"/>
      <c r="I58" s="250" t="s">
        <v>116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0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69394</v>
      </c>
      <c r="J59" s="246"/>
      <c r="K59" s="246"/>
      <c r="L59" s="246"/>
      <c r="M59" s="246"/>
      <c r="N59" s="246"/>
    </row>
    <row r="60" spans="1:14" ht="15.75" thickBot="1">
      <c r="A60" s="199"/>
      <c r="B60" s="130"/>
      <c r="C60" s="130"/>
      <c r="D60" s="129"/>
      <c r="E60" s="262" t="s">
        <v>71</v>
      </c>
      <c r="F60" s="262"/>
      <c r="G60" s="262"/>
      <c r="H60" s="262"/>
      <c r="I60" s="246">
        <v>69394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69397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9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726781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69394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1631.511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9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728412.51100000006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9"/>
      <c r="B67" s="131"/>
      <c r="C67" s="131"/>
      <c r="D67" s="199"/>
      <c r="E67" s="259" t="s">
        <v>82</v>
      </c>
      <c r="F67" s="259"/>
      <c r="G67" s="259"/>
      <c r="H67" s="259"/>
      <c r="I67" s="260">
        <v>14841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10.496311238237965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9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69394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45105</v>
      </c>
      <c r="B73" s="268"/>
      <c r="C73" s="268"/>
      <c r="D73" s="199"/>
      <c r="E73" s="259" t="s">
        <v>91</v>
      </c>
      <c r="F73" s="259"/>
      <c r="G73" s="259"/>
      <c r="H73" s="259"/>
      <c r="I73" s="260">
        <v>-19459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9"/>
      <c r="E74" s="199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9"/>
      <c r="E75" s="259" t="s">
        <v>92</v>
      </c>
      <c r="F75" s="259"/>
      <c r="G75" s="259"/>
      <c r="H75" s="259"/>
      <c r="I75" s="260">
        <f>(I67+I68+I69+I70+I71+I73+I76+I72)</f>
        <v>64776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9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9"/>
      <c r="E77" s="199"/>
      <c r="F77" s="137"/>
      <c r="G77" s="197"/>
      <c r="H77" s="197"/>
      <c r="I77" s="198"/>
      <c r="J77" s="198"/>
      <c r="K77" s="198"/>
      <c r="L77" s="198"/>
      <c r="M77" s="198"/>
      <c r="N77" s="140"/>
    </row>
    <row r="78" spans="1:14">
      <c r="A78" s="265" t="s">
        <v>116</v>
      </c>
      <c r="B78" s="265"/>
      <c r="C78" s="265"/>
      <c r="D78" s="199"/>
      <c r="E78" s="262" t="s">
        <v>94</v>
      </c>
      <c r="F78" s="262"/>
      <c r="G78" s="262"/>
      <c r="H78" s="262"/>
      <c r="I78" s="246">
        <v>64776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99"/>
      <c r="B82" s="199"/>
      <c r="C82" s="199"/>
      <c r="D82" s="144"/>
      <c r="E82" s="262" t="s">
        <v>98</v>
      </c>
      <c r="F82" s="262"/>
      <c r="G82" s="262"/>
      <c r="H82" s="262"/>
      <c r="I82" s="246">
        <v>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0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5"/>
      <c r="F85" s="195"/>
      <c r="G85" s="195"/>
      <c r="H85" s="195"/>
      <c r="I85" s="196"/>
      <c r="J85" s="196"/>
      <c r="K85" s="196"/>
      <c r="L85" s="196"/>
      <c r="M85" s="196"/>
      <c r="N85" s="196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64776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5"/>
      <c r="F87" s="195"/>
      <c r="G87" s="195"/>
      <c r="H87" s="195"/>
      <c r="I87" s="196"/>
      <c r="J87" s="196"/>
      <c r="K87" s="196"/>
      <c r="L87" s="196"/>
      <c r="M87" s="196"/>
      <c r="N87" s="196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0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140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1795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22863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3463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3909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3104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9593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1911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3388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2073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1934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2045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440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303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1041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121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86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192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122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173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331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247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162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205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266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963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82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363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312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589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159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225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785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344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1326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560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3909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50026</v>
      </c>
      <c r="D44" s="79">
        <f t="shared" si="0"/>
        <v>3193</v>
      </c>
      <c r="E44" s="80">
        <f t="shared" si="0"/>
        <v>757</v>
      </c>
      <c r="F44" s="80">
        <f t="shared" si="0"/>
        <v>743</v>
      </c>
      <c r="G44" s="80">
        <f t="shared" si="0"/>
        <v>1748</v>
      </c>
      <c r="H44" s="80">
        <f t="shared" si="0"/>
        <v>1934</v>
      </c>
      <c r="I44" s="80">
        <f t="shared" si="0"/>
        <v>2956</v>
      </c>
      <c r="J44" s="80">
        <f t="shared" si="0"/>
        <v>4118</v>
      </c>
      <c r="K44" s="81">
        <f t="shared" si="0"/>
        <v>3909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50026</v>
      </c>
      <c r="D46" s="84">
        <f t="shared" si="1"/>
        <v>3193</v>
      </c>
      <c r="E46" s="85">
        <f t="shared" si="1"/>
        <v>757</v>
      </c>
      <c r="F46" s="85">
        <f t="shared" si="1"/>
        <v>743</v>
      </c>
      <c r="G46" s="85">
        <f t="shared" si="1"/>
        <v>1748</v>
      </c>
      <c r="H46" s="85">
        <f t="shared" si="1"/>
        <v>1934</v>
      </c>
      <c r="I46" s="85">
        <f t="shared" si="1"/>
        <v>2956</v>
      </c>
      <c r="J46" s="85">
        <f t="shared" si="1"/>
        <v>4118</v>
      </c>
      <c r="K46" s="86">
        <f t="shared" si="1"/>
        <v>3909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9"/>
      <c r="B50" s="103"/>
      <c r="C50" s="103"/>
      <c r="D50" s="103"/>
      <c r="E50" s="103"/>
      <c r="F50" s="103"/>
      <c r="G50" s="103"/>
      <c r="H50" s="103"/>
      <c r="I50" s="199"/>
      <c r="J50" s="199"/>
      <c r="K50" s="199"/>
      <c r="L50" s="199"/>
      <c r="M50" s="199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525273</v>
      </c>
      <c r="D51" s="106">
        <f t="shared" si="2"/>
        <v>32568.6</v>
      </c>
      <c r="E51" s="107">
        <f t="shared" si="2"/>
        <v>7721.4</v>
      </c>
      <c r="F51" s="107">
        <f t="shared" si="2"/>
        <v>7578.5999999999995</v>
      </c>
      <c r="G51" s="107">
        <f t="shared" si="2"/>
        <v>18004.400000000001</v>
      </c>
      <c r="H51" s="107">
        <f t="shared" si="2"/>
        <v>20307</v>
      </c>
      <c r="I51" s="107">
        <f t="shared" si="2"/>
        <v>30742.400000000001</v>
      </c>
      <c r="J51" s="107">
        <f t="shared" si="2"/>
        <v>43650.799999999996</v>
      </c>
      <c r="K51" s="108">
        <f t="shared" si="2"/>
        <v>40653.599999999999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9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9"/>
      <c r="B55" s="199"/>
      <c r="C55" s="199"/>
      <c r="D55" s="199"/>
      <c r="E55" s="103"/>
      <c r="F55" s="103"/>
      <c r="G55" s="103"/>
      <c r="H55" s="199"/>
      <c r="I55" s="199"/>
      <c r="J55" s="199"/>
      <c r="K55" s="199"/>
      <c r="L55" s="199"/>
      <c r="M55" s="199"/>
      <c r="N55" s="113"/>
    </row>
    <row r="56" spans="1:14" ht="15.75" thickBot="1">
      <c r="A56" s="67" t="s">
        <v>66</v>
      </c>
      <c r="B56" s="121"/>
      <c r="C56" s="122"/>
      <c r="D56" s="123">
        <f>(D46*D54)</f>
        <v>277.791</v>
      </c>
      <c r="E56" s="124">
        <f>(E46*E54)</f>
        <v>65.858999999999995</v>
      </c>
      <c r="F56" s="124">
        <f>(F46*F54)</f>
        <v>64.640999999999991</v>
      </c>
      <c r="G56" s="124">
        <f>(G46*G54)</f>
        <v>152.07599999999999</v>
      </c>
      <c r="H56" s="124">
        <f t="shared" ref="H56" si="3">(H46*H54)</f>
        <v>168.25799999999998</v>
      </c>
      <c r="I56" s="124">
        <f>(I46*I54)</f>
        <v>257.17199999999997</v>
      </c>
      <c r="J56" s="124">
        <f>(J46*J54)</f>
        <v>358.26599999999996</v>
      </c>
      <c r="K56" s="125">
        <f>(K46*K54)</f>
        <v>340.08299999999997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9"/>
      <c r="B57" s="199"/>
      <c r="C57" s="199"/>
      <c r="D57" s="199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69384</v>
      </c>
      <c r="C58" s="248"/>
      <c r="D58" s="129" t="s">
        <v>68</v>
      </c>
      <c r="E58" s="249">
        <v>45106</v>
      </c>
      <c r="F58" s="249"/>
      <c r="G58" s="249"/>
      <c r="H58" s="249"/>
      <c r="I58" s="250" t="s">
        <v>104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0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69378</v>
      </c>
      <c r="J59" s="246"/>
      <c r="K59" s="246"/>
      <c r="L59" s="246"/>
      <c r="M59" s="246"/>
      <c r="N59" s="246"/>
    </row>
    <row r="60" spans="1:14" ht="15.75" thickBot="1">
      <c r="A60" s="199"/>
      <c r="B60" s="130"/>
      <c r="C60" s="130"/>
      <c r="D60" s="129"/>
      <c r="E60" s="262" t="s">
        <v>71</v>
      </c>
      <c r="F60" s="262"/>
      <c r="G60" s="262"/>
      <c r="H60" s="262"/>
      <c r="I60" s="246">
        <v>69378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69384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9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726499.8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69378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1684.1460000000002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9"/>
      <c r="B65" s="131"/>
      <c r="C65" s="131"/>
      <c r="D65" s="129"/>
      <c r="E65" s="262" t="s">
        <v>79</v>
      </c>
      <c r="F65" s="262"/>
      <c r="G65" s="262"/>
      <c r="H65" s="262"/>
      <c r="I65" s="246">
        <v>36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728183.946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9"/>
      <c r="B67" s="131"/>
      <c r="C67" s="131"/>
      <c r="D67" s="199"/>
      <c r="E67" s="259" t="s">
        <v>82</v>
      </c>
      <c r="F67" s="259"/>
      <c r="G67" s="259"/>
      <c r="H67" s="259"/>
      <c r="I67" s="260">
        <v>19459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10.494983656174334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9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69378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45106</v>
      </c>
      <c r="B73" s="268"/>
      <c r="C73" s="268"/>
      <c r="D73" s="199"/>
      <c r="E73" s="259" t="s">
        <v>91</v>
      </c>
      <c r="F73" s="259"/>
      <c r="G73" s="259"/>
      <c r="H73" s="259"/>
      <c r="I73" s="260">
        <v>-40391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9"/>
      <c r="E74" s="199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9"/>
      <c r="E75" s="259" t="s">
        <v>92</v>
      </c>
      <c r="F75" s="259"/>
      <c r="G75" s="259"/>
      <c r="H75" s="259"/>
      <c r="I75" s="260">
        <f>(I67+I68+I69+I70+I71+I73+I76+I72)</f>
        <v>48482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9"/>
      <c r="E76" s="259" t="s">
        <v>93</v>
      </c>
      <c r="F76" s="259"/>
      <c r="G76" s="259"/>
      <c r="H76" s="259"/>
      <c r="I76" s="260">
        <f>(I65+I66)</f>
        <v>36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9"/>
      <c r="E77" s="199"/>
      <c r="F77" s="137"/>
      <c r="G77" s="197"/>
      <c r="H77" s="197"/>
      <c r="I77" s="198"/>
      <c r="J77" s="198"/>
      <c r="K77" s="198"/>
      <c r="L77" s="198"/>
      <c r="M77" s="198"/>
      <c r="N77" s="140"/>
    </row>
    <row r="78" spans="1:14">
      <c r="A78" s="265" t="s">
        <v>104</v>
      </c>
      <c r="B78" s="265"/>
      <c r="C78" s="265"/>
      <c r="D78" s="199"/>
      <c r="E78" s="262" t="s">
        <v>94</v>
      </c>
      <c r="F78" s="262"/>
      <c r="G78" s="262"/>
      <c r="H78" s="262"/>
      <c r="I78" s="246">
        <v>48446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99"/>
      <c r="B82" s="199"/>
      <c r="C82" s="199"/>
      <c r="D82" s="144"/>
      <c r="E82" s="262" t="s">
        <v>98</v>
      </c>
      <c r="F82" s="262"/>
      <c r="G82" s="262"/>
      <c r="H82" s="262"/>
      <c r="I82" s="246">
        <v>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0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5"/>
      <c r="F85" s="195"/>
      <c r="G85" s="195"/>
      <c r="H85" s="195"/>
      <c r="I85" s="196"/>
      <c r="J85" s="196"/>
      <c r="K85" s="196"/>
      <c r="L85" s="196"/>
      <c r="M85" s="196"/>
      <c r="N85" s="196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48446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5"/>
      <c r="F87" s="195"/>
      <c r="G87" s="195"/>
      <c r="H87" s="195"/>
      <c r="I87" s="196"/>
      <c r="J87" s="196"/>
      <c r="K87" s="196"/>
      <c r="L87" s="196"/>
      <c r="M87" s="196"/>
      <c r="N87" s="196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-36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8"/>
  <sheetViews>
    <sheetView topLeftCell="A44" workbookViewId="0">
      <selection activeCell="A56" sqref="A56:N8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108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1969</v>
      </c>
      <c r="D3" s="209"/>
      <c r="E3" s="41"/>
      <c r="F3" s="41"/>
      <c r="G3" s="41"/>
      <c r="H3" s="41"/>
      <c r="I3" s="41"/>
      <c r="J3" s="41"/>
      <c r="K3" s="210"/>
      <c r="L3" s="208"/>
      <c r="M3" s="14"/>
      <c r="N3" s="253"/>
    </row>
    <row r="4" spans="1:14">
      <c r="A4" s="211" t="s">
        <v>16</v>
      </c>
      <c r="B4" s="212"/>
      <c r="C4" s="22">
        <v>24105</v>
      </c>
      <c r="D4" s="213"/>
      <c r="E4" s="45"/>
      <c r="F4" s="45"/>
      <c r="G4" s="45"/>
      <c r="H4" s="45"/>
      <c r="I4" s="45"/>
      <c r="J4" s="45"/>
      <c r="K4" s="214"/>
      <c r="L4" s="212"/>
      <c r="M4" s="22"/>
      <c r="N4" s="253"/>
    </row>
    <row r="5" spans="1:14">
      <c r="A5" s="211" t="s">
        <v>17</v>
      </c>
      <c r="B5" s="212"/>
      <c r="C5" s="22">
        <v>3473</v>
      </c>
      <c r="D5" s="213"/>
      <c r="E5" s="45"/>
      <c r="F5" s="45"/>
      <c r="G5" s="45"/>
      <c r="H5" s="45"/>
      <c r="I5" s="45"/>
      <c r="J5" s="45"/>
      <c r="K5" s="214"/>
      <c r="L5" s="212"/>
      <c r="M5" s="22"/>
      <c r="N5" s="253"/>
    </row>
    <row r="6" spans="1:14">
      <c r="A6" s="211" t="s">
        <v>18</v>
      </c>
      <c r="B6" s="212"/>
      <c r="C6" s="22">
        <v>3958</v>
      </c>
      <c r="D6" s="213"/>
      <c r="E6" s="45"/>
      <c r="F6" s="45"/>
      <c r="G6" s="45"/>
      <c r="H6" s="45"/>
      <c r="I6" s="45"/>
      <c r="J6" s="45"/>
      <c r="K6" s="214"/>
      <c r="L6" s="212"/>
      <c r="M6" s="22"/>
      <c r="N6" s="253"/>
    </row>
    <row r="7" spans="1:14">
      <c r="A7" s="211" t="s">
        <v>19</v>
      </c>
      <c r="B7" s="212"/>
      <c r="C7" s="22">
        <v>2619</v>
      </c>
      <c r="D7" s="213"/>
      <c r="E7" s="45"/>
      <c r="F7" s="45"/>
      <c r="G7" s="45"/>
      <c r="H7" s="45"/>
      <c r="I7" s="45"/>
      <c r="J7" s="45"/>
      <c r="K7" s="214"/>
      <c r="L7" s="212"/>
      <c r="M7" s="22"/>
      <c r="N7" s="253"/>
    </row>
    <row r="8" spans="1:14" ht="15.75" thickBot="1">
      <c r="A8" s="215" t="s">
        <v>20</v>
      </c>
      <c r="B8" s="216"/>
      <c r="C8" s="30">
        <v>8846</v>
      </c>
      <c r="D8" s="217"/>
      <c r="E8" s="218"/>
      <c r="F8" s="218"/>
      <c r="G8" s="218"/>
      <c r="H8" s="218"/>
      <c r="I8" s="218"/>
      <c r="J8" s="218"/>
      <c r="K8" s="219"/>
      <c r="L8" s="216"/>
      <c r="M8" s="30"/>
      <c r="N8" s="220"/>
    </row>
    <row r="9" spans="1:14" s="39" customFormat="1" ht="15.75" thickBot="1">
      <c r="A9" s="20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2"/>
    </row>
    <row r="10" spans="1:14" ht="15" customHeight="1">
      <c r="A10" s="207" t="s">
        <v>21</v>
      </c>
      <c r="B10" s="208"/>
      <c r="C10" s="41"/>
      <c r="D10" s="41"/>
      <c r="E10" s="41"/>
      <c r="F10" s="41"/>
      <c r="G10" s="41"/>
      <c r="H10" s="41"/>
      <c r="I10" s="41"/>
      <c r="J10" s="41">
        <v>2371</v>
      </c>
      <c r="K10" s="14"/>
      <c r="L10" s="209"/>
      <c r="M10" s="14"/>
      <c r="N10" s="254" t="s">
        <v>22</v>
      </c>
    </row>
    <row r="11" spans="1:14">
      <c r="A11" s="211" t="s">
        <v>23</v>
      </c>
      <c r="B11" s="212"/>
      <c r="C11" s="45"/>
      <c r="D11" s="45"/>
      <c r="E11" s="45"/>
      <c r="F11" s="45"/>
      <c r="G11" s="45"/>
      <c r="H11" s="45">
        <v>1720</v>
      </c>
      <c r="I11" s="45"/>
      <c r="J11" s="45"/>
      <c r="K11" s="22"/>
      <c r="L11" s="213"/>
      <c r="M11" s="22"/>
      <c r="N11" s="255"/>
    </row>
    <row r="12" spans="1:14">
      <c r="A12" s="211" t="s">
        <v>24</v>
      </c>
      <c r="B12" s="212"/>
      <c r="C12" s="45"/>
      <c r="D12" s="45"/>
      <c r="E12" s="45"/>
      <c r="F12" s="45"/>
      <c r="G12" s="45"/>
      <c r="H12" s="45"/>
      <c r="I12" s="45"/>
      <c r="J12" s="45">
        <v>2050</v>
      </c>
      <c r="K12" s="22"/>
      <c r="L12" s="213"/>
      <c r="M12" s="22"/>
      <c r="N12" s="255"/>
    </row>
    <row r="13" spans="1:14">
      <c r="A13" s="211" t="s">
        <v>25</v>
      </c>
      <c r="B13" s="212"/>
      <c r="C13" s="45"/>
      <c r="D13" s="45"/>
      <c r="E13" s="45"/>
      <c r="F13" s="45">
        <v>371</v>
      </c>
      <c r="G13" s="45"/>
      <c r="H13" s="45"/>
      <c r="I13" s="45"/>
      <c r="J13" s="45"/>
      <c r="K13" s="22"/>
      <c r="L13" s="213"/>
      <c r="M13" s="22"/>
      <c r="N13" s="255"/>
    </row>
    <row r="14" spans="1:14">
      <c r="A14" s="211" t="s">
        <v>26</v>
      </c>
      <c r="B14" s="212"/>
      <c r="C14" s="45"/>
      <c r="D14" s="45"/>
      <c r="E14" s="45"/>
      <c r="F14" s="45">
        <v>256</v>
      </c>
      <c r="G14" s="45"/>
      <c r="H14" s="45"/>
      <c r="I14" s="45"/>
      <c r="J14" s="45"/>
      <c r="K14" s="22"/>
      <c r="L14" s="213"/>
      <c r="M14" s="22"/>
      <c r="N14" s="255"/>
    </row>
    <row r="15" spans="1:14">
      <c r="A15" s="211" t="s">
        <v>27</v>
      </c>
      <c r="B15" s="212"/>
      <c r="C15" s="45"/>
      <c r="D15" s="45"/>
      <c r="E15" s="45"/>
      <c r="F15" s="202"/>
      <c r="G15" s="45"/>
      <c r="H15" s="45"/>
      <c r="I15" s="45">
        <v>1190</v>
      </c>
      <c r="J15" s="45"/>
      <c r="K15" s="22"/>
      <c r="L15" s="213"/>
      <c r="M15" s="22"/>
      <c r="N15" s="255"/>
    </row>
    <row r="16" spans="1:14">
      <c r="A16" s="211" t="s">
        <v>28</v>
      </c>
      <c r="B16" s="212"/>
      <c r="C16" s="45"/>
      <c r="D16" s="45">
        <v>152</v>
      </c>
      <c r="E16" s="45"/>
      <c r="F16" s="45"/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29</v>
      </c>
      <c r="B17" s="212"/>
      <c r="C17" s="45"/>
      <c r="D17" s="45">
        <v>96</v>
      </c>
      <c r="E17" s="45"/>
      <c r="F17" s="45"/>
      <c r="G17" s="45"/>
      <c r="H17" s="45"/>
      <c r="I17" s="45"/>
      <c r="J17" s="45"/>
      <c r="K17" s="22"/>
      <c r="L17" s="213"/>
      <c r="M17" s="22"/>
      <c r="N17" s="255"/>
    </row>
    <row r="18" spans="1:14">
      <c r="A18" s="211" t="s">
        <v>30</v>
      </c>
      <c r="B18" s="212"/>
      <c r="C18" s="45"/>
      <c r="D18" s="45">
        <v>192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31</v>
      </c>
      <c r="B19" s="212"/>
      <c r="C19" s="45"/>
      <c r="D19" s="45">
        <v>128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32</v>
      </c>
      <c r="B20" s="212"/>
      <c r="C20" s="45"/>
      <c r="D20" s="45">
        <v>181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33</v>
      </c>
      <c r="B21" s="212"/>
      <c r="C21" s="45"/>
      <c r="D21" s="45">
        <v>401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34</v>
      </c>
      <c r="B22" s="212"/>
      <c r="C22" s="45"/>
      <c r="D22" s="45">
        <v>206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35</v>
      </c>
      <c r="B23" s="212"/>
      <c r="C23" s="45"/>
      <c r="D23" s="45">
        <v>112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36</v>
      </c>
      <c r="B24" s="212"/>
      <c r="C24" s="45"/>
      <c r="D24" s="45">
        <v>164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 ht="15.75" thickBot="1">
      <c r="A25" s="223" t="s">
        <v>37</v>
      </c>
      <c r="B25" s="216"/>
      <c r="C25" s="218"/>
      <c r="D25" s="218">
        <v>260</v>
      </c>
      <c r="E25" s="218"/>
      <c r="F25" s="218"/>
      <c r="G25" s="218"/>
      <c r="H25" s="218"/>
      <c r="I25" s="218"/>
      <c r="J25" s="218"/>
      <c r="K25" s="30"/>
      <c r="L25" s="217"/>
      <c r="M25" s="30"/>
      <c r="N25" s="256"/>
    </row>
    <row r="26" spans="1:14" ht="15.75" thickBot="1">
      <c r="A26" s="224"/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2"/>
    </row>
    <row r="27" spans="1:14">
      <c r="A27" s="207" t="s">
        <v>39</v>
      </c>
      <c r="B27" s="208"/>
      <c r="C27" s="41"/>
      <c r="D27" s="41"/>
      <c r="E27" s="41"/>
      <c r="F27" s="41"/>
      <c r="G27" s="41">
        <v>894</v>
      </c>
      <c r="H27" s="201"/>
      <c r="I27" s="41"/>
      <c r="J27" s="41"/>
      <c r="K27" s="210"/>
      <c r="L27" s="208"/>
      <c r="M27" s="14"/>
      <c r="N27" s="254" t="s">
        <v>40</v>
      </c>
    </row>
    <row r="28" spans="1:14">
      <c r="A28" s="211" t="s">
        <v>41</v>
      </c>
      <c r="B28" s="212"/>
      <c r="C28" s="45"/>
      <c r="D28" s="45"/>
      <c r="E28" s="45">
        <v>98</v>
      </c>
      <c r="F28" s="45"/>
      <c r="G28" s="45"/>
      <c r="H28" s="45"/>
      <c r="I28" s="45"/>
      <c r="J28" s="45"/>
      <c r="K28" s="214"/>
      <c r="L28" s="212"/>
      <c r="M28" s="22"/>
      <c r="N28" s="255"/>
    </row>
    <row r="29" spans="1:14">
      <c r="A29" s="211" t="s">
        <v>42</v>
      </c>
      <c r="B29" s="212"/>
      <c r="C29" s="45"/>
      <c r="D29" s="45"/>
      <c r="E29" s="45">
        <v>313</v>
      </c>
      <c r="F29" s="45"/>
      <c r="G29" s="45"/>
      <c r="H29" s="45"/>
      <c r="I29" s="45"/>
      <c r="J29" s="45"/>
      <c r="K29" s="214"/>
      <c r="L29" s="212"/>
      <c r="M29" s="22"/>
      <c r="N29" s="255"/>
    </row>
    <row r="30" spans="1:14">
      <c r="A30" s="211" t="s">
        <v>43</v>
      </c>
      <c r="B30" s="212"/>
      <c r="C30" s="45"/>
      <c r="D30" s="45"/>
      <c r="E30" s="45">
        <v>316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44</v>
      </c>
      <c r="B31" s="212"/>
      <c r="C31" s="45"/>
      <c r="D31" s="45"/>
      <c r="E31" s="45"/>
      <c r="F31" s="45"/>
      <c r="G31" s="45"/>
      <c r="H31" s="45"/>
      <c r="I31" s="45">
        <v>614</v>
      </c>
      <c r="J31" s="45"/>
      <c r="K31" s="214"/>
      <c r="L31" s="212"/>
      <c r="M31" s="22"/>
      <c r="N31" s="255"/>
    </row>
    <row r="32" spans="1:14">
      <c r="A32" s="211" t="s">
        <v>45</v>
      </c>
      <c r="B32" s="212"/>
      <c r="C32" s="45"/>
      <c r="D32" s="45">
        <v>0</v>
      </c>
      <c r="E32" s="45"/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46</v>
      </c>
      <c r="B33" s="212"/>
      <c r="C33" s="45"/>
      <c r="D33" s="45">
        <v>208</v>
      </c>
      <c r="E33" s="45"/>
      <c r="F33" s="45"/>
      <c r="G33" s="45"/>
      <c r="H33" s="45"/>
      <c r="I33" s="45"/>
      <c r="J33" s="45"/>
      <c r="K33" s="214"/>
      <c r="L33" s="212"/>
      <c r="M33" s="22"/>
      <c r="N33" s="255"/>
    </row>
    <row r="34" spans="1:14">
      <c r="A34" s="211" t="s">
        <v>47</v>
      </c>
      <c r="B34" s="212"/>
      <c r="C34" s="45"/>
      <c r="D34" s="45"/>
      <c r="E34" s="45"/>
      <c r="F34" s="45"/>
      <c r="G34" s="45">
        <v>777</v>
      </c>
      <c r="H34" s="202"/>
      <c r="I34" s="45"/>
      <c r="J34" s="45"/>
      <c r="K34" s="214"/>
      <c r="L34" s="212"/>
      <c r="M34" s="22"/>
      <c r="N34" s="255"/>
    </row>
    <row r="35" spans="1:14" s="39" customFormat="1">
      <c r="A35" s="211" t="s">
        <v>48</v>
      </c>
      <c r="B35" s="212"/>
      <c r="C35" s="45"/>
      <c r="D35" s="45">
        <v>348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49</v>
      </c>
      <c r="B36" s="212"/>
      <c r="C36" s="45"/>
      <c r="D36" s="45"/>
      <c r="E36" s="45"/>
      <c r="F36" s="45"/>
      <c r="G36" s="45"/>
      <c r="H36" s="45"/>
      <c r="I36" s="45">
        <v>1150</v>
      </c>
      <c r="J36" s="45"/>
      <c r="K36" s="214"/>
      <c r="L36" s="212"/>
      <c r="M36" s="22"/>
      <c r="N36" s="255"/>
    </row>
    <row r="37" spans="1:14">
      <c r="A37" s="211" t="s">
        <v>38</v>
      </c>
      <c r="B37" s="212"/>
      <c r="C37" s="45"/>
      <c r="D37" s="45">
        <v>599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 ht="15.75" thickBot="1">
      <c r="A38" s="223" t="s">
        <v>50</v>
      </c>
      <c r="B38" s="225"/>
      <c r="C38" s="226"/>
      <c r="D38" s="226"/>
      <c r="E38" s="226"/>
      <c r="F38" s="226"/>
      <c r="G38" s="226"/>
      <c r="H38" s="226"/>
      <c r="I38" s="226"/>
      <c r="J38" s="226"/>
      <c r="K38" s="227">
        <v>4231</v>
      </c>
      <c r="L38" s="216"/>
      <c r="M38" s="228"/>
      <c r="N38" s="256"/>
    </row>
    <row r="39" spans="1:14" s="66" customFormat="1" ht="15.75" thickBot="1">
      <c r="A39" s="25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</row>
    <row r="40" spans="1:14" ht="15.75" thickBot="1">
      <c r="A40" s="229" t="s">
        <v>107</v>
      </c>
      <c r="B40" s="230"/>
      <c r="C40" s="231"/>
      <c r="D40" s="232"/>
      <c r="E40" s="233"/>
      <c r="F40" s="233"/>
      <c r="G40" s="233"/>
      <c r="H40" s="233"/>
      <c r="I40" s="233"/>
      <c r="J40" s="233"/>
      <c r="K40" s="234"/>
      <c r="L40" s="230">
        <v>37166</v>
      </c>
      <c r="M40" s="231"/>
      <c r="N40" s="222"/>
    </row>
    <row r="41" spans="1:14" s="39" customFormat="1" ht="15.75" thickBo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8"/>
    </row>
    <row r="42" spans="1:14" ht="15.75" thickBot="1">
      <c r="A42" s="76" t="s">
        <v>52</v>
      </c>
      <c r="B42" s="77">
        <f t="shared" ref="B42:M42" si="0">SUM(B3:B40)</f>
        <v>0</v>
      </c>
      <c r="C42" s="78">
        <f t="shared" si="0"/>
        <v>44970</v>
      </c>
      <c r="D42" s="79">
        <f t="shared" si="0"/>
        <v>3047</v>
      </c>
      <c r="E42" s="80">
        <f t="shared" si="0"/>
        <v>727</v>
      </c>
      <c r="F42" s="80">
        <f t="shared" si="0"/>
        <v>627</v>
      </c>
      <c r="G42" s="80">
        <f t="shared" si="0"/>
        <v>1671</v>
      </c>
      <c r="H42" s="80">
        <f t="shared" si="0"/>
        <v>1720</v>
      </c>
      <c r="I42" s="80">
        <f t="shared" si="0"/>
        <v>2954</v>
      </c>
      <c r="J42" s="80">
        <f t="shared" si="0"/>
        <v>4421</v>
      </c>
      <c r="K42" s="81">
        <f t="shared" si="0"/>
        <v>4231</v>
      </c>
      <c r="L42" s="77">
        <f t="shared" si="0"/>
        <v>37166</v>
      </c>
      <c r="M42" s="78">
        <f t="shared" si="0"/>
        <v>0</v>
      </c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  <c r="N43" s="38"/>
    </row>
    <row r="44" spans="1:14" ht="15.75" thickBot="1">
      <c r="A44" s="76" t="s">
        <v>53</v>
      </c>
      <c r="B44" s="82">
        <f t="shared" ref="B44:M44" si="1">SUM(B3:B40)</f>
        <v>0</v>
      </c>
      <c r="C44" s="83">
        <f t="shared" si="1"/>
        <v>44970</v>
      </c>
      <c r="D44" s="84">
        <f t="shared" si="1"/>
        <v>3047</v>
      </c>
      <c r="E44" s="85">
        <f t="shared" si="1"/>
        <v>727</v>
      </c>
      <c r="F44" s="85">
        <f t="shared" si="1"/>
        <v>627</v>
      </c>
      <c r="G44" s="85">
        <f t="shared" si="1"/>
        <v>1671</v>
      </c>
      <c r="H44" s="85">
        <f t="shared" si="1"/>
        <v>1720</v>
      </c>
      <c r="I44" s="85">
        <f t="shared" si="1"/>
        <v>2954</v>
      </c>
      <c r="J44" s="85">
        <f t="shared" si="1"/>
        <v>4421</v>
      </c>
      <c r="K44" s="86">
        <f t="shared" si="1"/>
        <v>4231</v>
      </c>
      <c r="L44" s="82">
        <f t="shared" si="1"/>
        <v>37166</v>
      </c>
      <c r="M44" s="83">
        <f t="shared" si="1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8"/>
    </row>
    <row r="46" spans="1:14">
      <c r="A46" s="87" t="s">
        <v>54</v>
      </c>
      <c r="B46" s="88" t="s">
        <v>55</v>
      </c>
      <c r="C46" s="89" t="s">
        <v>56</v>
      </c>
      <c r="D46" s="90" t="s">
        <v>57</v>
      </c>
      <c r="E46" s="91" t="s">
        <v>57</v>
      </c>
      <c r="F46" s="91" t="s">
        <v>57</v>
      </c>
      <c r="G46" s="91" t="s">
        <v>58</v>
      </c>
      <c r="H46" s="91" t="s">
        <v>58</v>
      </c>
      <c r="I46" s="91" t="s">
        <v>58</v>
      </c>
      <c r="J46" s="92" t="s">
        <v>58</v>
      </c>
      <c r="K46" s="93" t="s">
        <v>58</v>
      </c>
      <c r="L46" s="12" t="s">
        <v>58</v>
      </c>
      <c r="M46" s="94" t="s">
        <v>59</v>
      </c>
      <c r="N46" s="35"/>
    </row>
    <row r="47" spans="1:14" ht="15.75" thickBot="1">
      <c r="A47" s="50" t="s">
        <v>14</v>
      </c>
      <c r="B47" s="95">
        <v>0</v>
      </c>
      <c r="C47" s="96">
        <v>10.5</v>
      </c>
      <c r="D47" s="97">
        <v>10.199999999999999</v>
      </c>
      <c r="E47" s="98">
        <v>10.199999999999999</v>
      </c>
      <c r="F47" s="98">
        <v>10.199999999999999</v>
      </c>
      <c r="G47" s="98">
        <v>10.3</v>
      </c>
      <c r="H47" s="98">
        <v>10.5</v>
      </c>
      <c r="I47" s="99">
        <v>10.4</v>
      </c>
      <c r="J47" s="99">
        <v>10.6</v>
      </c>
      <c r="K47" s="99">
        <v>10.4</v>
      </c>
      <c r="L47" s="100">
        <v>11</v>
      </c>
      <c r="M47" s="101">
        <v>0</v>
      </c>
      <c r="N47" s="35"/>
    </row>
    <row r="48" spans="1:14" ht="15.75" thickBot="1">
      <c r="A48" s="141"/>
      <c r="B48" s="103"/>
      <c r="C48" s="103"/>
      <c r="D48" s="103"/>
      <c r="E48" s="103"/>
      <c r="F48" s="103"/>
      <c r="G48" s="103"/>
      <c r="H48" s="103"/>
      <c r="I48" s="141"/>
      <c r="J48" s="141"/>
      <c r="K48" s="141"/>
      <c r="L48" s="141"/>
      <c r="M48" s="141"/>
      <c r="N48" s="35"/>
    </row>
    <row r="49" spans="1:14" ht="15.75" thickBot="1">
      <c r="A49" s="67" t="s">
        <v>60</v>
      </c>
      <c r="B49" s="104">
        <f t="shared" ref="B49:M49" si="2">(B42*B47)</f>
        <v>0</v>
      </c>
      <c r="C49" s="105">
        <f t="shared" si="2"/>
        <v>472185</v>
      </c>
      <c r="D49" s="106">
        <f t="shared" si="2"/>
        <v>31079.399999999998</v>
      </c>
      <c r="E49" s="107">
        <f t="shared" si="2"/>
        <v>7415.4</v>
      </c>
      <c r="F49" s="107">
        <f t="shared" si="2"/>
        <v>6395.4</v>
      </c>
      <c r="G49" s="107">
        <f t="shared" si="2"/>
        <v>17211.300000000003</v>
      </c>
      <c r="H49" s="107">
        <f t="shared" si="2"/>
        <v>18060</v>
      </c>
      <c r="I49" s="107">
        <f t="shared" si="2"/>
        <v>30721.600000000002</v>
      </c>
      <c r="J49" s="107">
        <f t="shared" si="2"/>
        <v>46862.6</v>
      </c>
      <c r="K49" s="108">
        <f t="shared" si="2"/>
        <v>44002.400000000001</v>
      </c>
      <c r="L49" s="104">
        <f t="shared" si="2"/>
        <v>408826</v>
      </c>
      <c r="M49" s="109">
        <f t="shared" si="2"/>
        <v>0</v>
      </c>
      <c r="N49" s="110" t="s">
        <v>61</v>
      </c>
    </row>
    <row r="50" spans="1:14" ht="15.75" thickBot="1">
      <c r="A50" s="141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35"/>
    </row>
    <row r="51" spans="1:14">
      <c r="A51" s="87" t="s">
        <v>62</v>
      </c>
      <c r="B51" s="88"/>
      <c r="C51" s="89"/>
      <c r="D51" s="90" t="s">
        <v>63</v>
      </c>
      <c r="E51" s="91" t="s">
        <v>63</v>
      </c>
      <c r="F51" s="91" t="s">
        <v>63</v>
      </c>
      <c r="G51" s="91" t="s">
        <v>63</v>
      </c>
      <c r="H51" s="91" t="s">
        <v>64</v>
      </c>
      <c r="I51" s="92" t="s">
        <v>64</v>
      </c>
      <c r="J51" s="91" t="s">
        <v>64</v>
      </c>
      <c r="K51" s="111" t="s">
        <v>64</v>
      </c>
      <c r="L51" s="112" t="s">
        <v>64</v>
      </c>
      <c r="M51" s="94" t="s">
        <v>64</v>
      </c>
      <c r="N51" s="113"/>
    </row>
    <row r="52" spans="1:14" ht="15.75" thickBot="1">
      <c r="A52" s="50" t="s">
        <v>65</v>
      </c>
      <c r="B52" s="114"/>
      <c r="C52" s="115"/>
      <c r="D52" s="116">
        <v>8.6999999999999994E-2</v>
      </c>
      <c r="E52" s="117">
        <v>8.6999999999999994E-2</v>
      </c>
      <c r="F52" s="117">
        <v>8.6999999999999994E-2</v>
      </c>
      <c r="G52" s="117">
        <v>8.6999999999999994E-2</v>
      </c>
      <c r="H52" s="117">
        <v>8.6999999999999994E-2</v>
      </c>
      <c r="I52" s="117">
        <v>8.6999999999999994E-2</v>
      </c>
      <c r="J52" s="117">
        <v>8.6999999999999994E-2</v>
      </c>
      <c r="K52" s="118">
        <v>8.6999999999999994E-2</v>
      </c>
      <c r="L52" s="119">
        <v>0</v>
      </c>
      <c r="M52" s="120">
        <v>0</v>
      </c>
      <c r="N52" s="35"/>
    </row>
    <row r="53" spans="1:14" ht="15.75" thickBot="1">
      <c r="A53" s="141"/>
      <c r="B53" s="141"/>
      <c r="C53" s="141"/>
      <c r="D53" s="141"/>
      <c r="E53" s="103"/>
      <c r="F53" s="103"/>
      <c r="G53" s="103"/>
      <c r="H53" s="141"/>
      <c r="I53" s="141"/>
      <c r="J53" s="141"/>
      <c r="K53" s="141"/>
      <c r="L53" s="141"/>
      <c r="M53" s="141"/>
      <c r="N53" s="113"/>
    </row>
    <row r="54" spans="1:14" ht="15.75" thickBot="1">
      <c r="A54" s="67" t="s">
        <v>66</v>
      </c>
      <c r="B54" s="121"/>
      <c r="C54" s="122"/>
      <c r="D54" s="123">
        <f>(D44*D52)</f>
        <v>265.089</v>
      </c>
      <c r="E54" s="124">
        <f>(E44*E52)</f>
        <v>63.248999999999995</v>
      </c>
      <c r="F54" s="124">
        <f>(F44*F52)</f>
        <v>54.548999999999999</v>
      </c>
      <c r="G54" s="124">
        <f>(G44*G52)</f>
        <v>145.37699999999998</v>
      </c>
      <c r="H54" s="124">
        <f t="shared" ref="H54" si="3">(H44*H52)</f>
        <v>149.63999999999999</v>
      </c>
      <c r="I54" s="124">
        <f>(I44*I52)</f>
        <v>256.99799999999999</v>
      </c>
      <c r="J54" s="124">
        <f>(J44*J52)</f>
        <v>384.62699999999995</v>
      </c>
      <c r="K54" s="125">
        <f>(K44*K52)</f>
        <v>368.09699999999998</v>
      </c>
      <c r="L54" s="126">
        <f>(L44*L52)</f>
        <v>0</v>
      </c>
      <c r="M54" s="127">
        <f>(M44*M52)</f>
        <v>0</v>
      </c>
      <c r="N54" s="35"/>
    </row>
    <row r="55" spans="1:14" ht="15.75" thickBot="1">
      <c r="A55" s="141"/>
      <c r="B55" s="141"/>
      <c r="C55" s="141"/>
      <c r="D55" s="141"/>
      <c r="E55" s="128"/>
      <c r="F55" s="128"/>
      <c r="G55" s="128"/>
      <c r="H55" s="128"/>
      <c r="I55" s="128"/>
      <c r="J55" s="128"/>
      <c r="K55" s="128"/>
      <c r="L55" s="128"/>
      <c r="M55" s="128"/>
      <c r="N55" s="35"/>
    </row>
    <row r="56" spans="1:14" ht="15.75" thickBot="1">
      <c r="A56" s="76" t="s">
        <v>67</v>
      </c>
      <c r="B56" s="247">
        <f>SUM(B42:M42)</f>
        <v>101534</v>
      </c>
      <c r="C56" s="248"/>
      <c r="D56" s="129" t="s">
        <v>68</v>
      </c>
      <c r="E56" s="249">
        <v>45080</v>
      </c>
      <c r="F56" s="249"/>
      <c r="G56" s="249"/>
      <c r="H56" s="249"/>
      <c r="I56" s="250" t="s">
        <v>109</v>
      </c>
      <c r="J56" s="250"/>
      <c r="K56" s="250"/>
      <c r="L56" s="250"/>
      <c r="M56" s="250"/>
      <c r="N56" s="250"/>
    </row>
    <row r="57" spans="1:14" ht="15.75" thickBot="1">
      <c r="A57" s="76" t="s">
        <v>69</v>
      </c>
      <c r="B57" s="247">
        <f>(I81+I82)</f>
        <v>606</v>
      </c>
      <c r="C57" s="248"/>
      <c r="D57" s="129" t="s">
        <v>68</v>
      </c>
      <c r="E57" s="262" t="s">
        <v>70</v>
      </c>
      <c r="F57" s="262"/>
      <c r="G57" s="262"/>
      <c r="H57" s="262"/>
      <c r="I57" s="246">
        <f>(I58+I59)</f>
        <v>101565</v>
      </c>
      <c r="J57" s="246"/>
      <c r="K57" s="246"/>
      <c r="L57" s="246"/>
      <c r="M57" s="246"/>
      <c r="N57" s="246"/>
    </row>
    <row r="58" spans="1:14" ht="15.75" thickBot="1">
      <c r="A58" s="141"/>
      <c r="B58" s="130"/>
      <c r="C58" s="130"/>
      <c r="D58" s="129"/>
      <c r="E58" s="262" t="s">
        <v>71</v>
      </c>
      <c r="F58" s="262"/>
      <c r="G58" s="262"/>
      <c r="H58" s="262"/>
      <c r="I58" s="246">
        <v>101565</v>
      </c>
      <c r="J58" s="246"/>
      <c r="K58" s="246"/>
      <c r="L58" s="246"/>
      <c r="M58" s="246"/>
      <c r="N58" s="246"/>
    </row>
    <row r="59" spans="1:14" ht="15.75" thickBot="1">
      <c r="A59" s="76" t="s">
        <v>72</v>
      </c>
      <c r="B59" s="247">
        <f>(B56-B57)</f>
        <v>100928</v>
      </c>
      <c r="C59" s="248"/>
      <c r="D59" s="129" t="s">
        <v>68</v>
      </c>
      <c r="E59" s="262" t="s">
        <v>73</v>
      </c>
      <c r="F59" s="262"/>
      <c r="G59" s="262"/>
      <c r="H59" s="262"/>
      <c r="I59" s="246">
        <v>0</v>
      </c>
      <c r="J59" s="246"/>
      <c r="K59" s="246"/>
      <c r="L59" s="246"/>
      <c r="M59" s="246"/>
      <c r="N59" s="246"/>
    </row>
    <row r="60" spans="1:14" ht="15.75" thickBot="1">
      <c r="A60" s="141"/>
      <c r="B60" s="131"/>
      <c r="C60" s="131"/>
      <c r="D60" s="129"/>
      <c r="E60" s="262" t="s">
        <v>74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75</v>
      </c>
      <c r="B61" s="247">
        <f>SUM(B49:M49)</f>
        <v>1082759.1000000001</v>
      </c>
      <c r="C61" s="248"/>
      <c r="D61" s="129" t="s">
        <v>61</v>
      </c>
      <c r="E61" s="262" t="s">
        <v>76</v>
      </c>
      <c r="F61" s="262"/>
      <c r="G61" s="262"/>
      <c r="H61" s="262"/>
      <c r="I61" s="246">
        <v>101565</v>
      </c>
      <c r="J61" s="246"/>
      <c r="K61" s="246"/>
      <c r="L61" s="246"/>
      <c r="M61" s="246"/>
      <c r="N61" s="246"/>
    </row>
    <row r="62" spans="1:14" ht="15.75" thickBot="1">
      <c r="A62" s="76" t="s">
        <v>77</v>
      </c>
      <c r="B62" s="247">
        <f>SUM(B54:M54)</f>
        <v>1687.6259999999997</v>
      </c>
      <c r="C62" s="248"/>
      <c r="D62" s="129" t="s">
        <v>61</v>
      </c>
      <c r="E62" s="261" t="s">
        <v>78</v>
      </c>
      <c r="F62" s="261"/>
      <c r="G62" s="261"/>
      <c r="H62" s="261"/>
      <c r="I62" s="261"/>
      <c r="J62" s="261"/>
      <c r="K62" s="261"/>
      <c r="L62" s="261"/>
      <c r="M62" s="261"/>
      <c r="N62" s="261"/>
    </row>
    <row r="63" spans="1:14" ht="15.75" thickBot="1">
      <c r="A63" s="141"/>
      <c r="B63" s="131"/>
      <c r="C63" s="131"/>
      <c r="D63" s="129"/>
      <c r="E63" s="262" t="s">
        <v>79</v>
      </c>
      <c r="F63" s="262"/>
      <c r="G63" s="262"/>
      <c r="H63" s="262"/>
      <c r="I63" s="246">
        <v>0</v>
      </c>
      <c r="J63" s="246"/>
      <c r="K63" s="246"/>
      <c r="L63" s="246"/>
      <c r="M63" s="246"/>
      <c r="N63" s="246"/>
    </row>
    <row r="64" spans="1:14" ht="15.75" thickBot="1">
      <c r="A64" s="76" t="s">
        <v>80</v>
      </c>
      <c r="B64" s="247">
        <f>(B61+B62)</f>
        <v>1084446.726</v>
      </c>
      <c r="C64" s="248"/>
      <c r="D64" s="129" t="s">
        <v>61</v>
      </c>
      <c r="E64" s="262" t="s">
        <v>81</v>
      </c>
      <c r="F64" s="262"/>
      <c r="G64" s="262"/>
      <c r="H64" s="262"/>
      <c r="I64" s="246">
        <v>0</v>
      </c>
      <c r="J64" s="246"/>
      <c r="K64" s="246"/>
      <c r="L64" s="246"/>
      <c r="M64" s="246"/>
      <c r="N64" s="246"/>
    </row>
    <row r="65" spans="1:14" ht="15.75" thickBot="1">
      <c r="A65" s="141"/>
      <c r="B65" s="131"/>
      <c r="C65" s="131"/>
      <c r="D65" s="141"/>
      <c r="E65" s="259" t="s">
        <v>82</v>
      </c>
      <c r="F65" s="259"/>
      <c r="G65" s="259"/>
      <c r="H65" s="259"/>
      <c r="I65" s="260">
        <v>51587</v>
      </c>
      <c r="J65" s="260"/>
      <c r="K65" s="260"/>
      <c r="L65" s="260"/>
      <c r="M65" s="260"/>
      <c r="N65" s="260"/>
    </row>
    <row r="66" spans="1:14" ht="15.75" thickBot="1">
      <c r="A66" s="76" t="s">
        <v>83</v>
      </c>
      <c r="B66" s="263">
        <f>(B64/B59)</f>
        <v>10.744755925015854</v>
      </c>
      <c r="C66" s="264"/>
      <c r="D66" s="129" t="s">
        <v>61</v>
      </c>
      <c r="E66" s="259" t="s">
        <v>84</v>
      </c>
      <c r="F66" s="259"/>
      <c r="G66" s="259"/>
      <c r="H66" s="259"/>
      <c r="I66" s="260">
        <v>0</v>
      </c>
      <c r="J66" s="260"/>
      <c r="K66" s="260"/>
      <c r="L66" s="260"/>
      <c r="M66" s="260"/>
      <c r="N66" s="260"/>
    </row>
    <row r="67" spans="1:14" ht="15.75" thickBot="1">
      <c r="A67" s="36"/>
      <c r="B67" s="132"/>
      <c r="C67" s="132"/>
      <c r="D67" s="141"/>
      <c r="E67" s="259" t="s">
        <v>85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86</v>
      </c>
      <c r="B68" s="266">
        <v>0</v>
      </c>
      <c r="C68" s="267"/>
      <c r="D68" s="129" t="s">
        <v>68</v>
      </c>
      <c r="E68" s="259" t="s">
        <v>87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3"/>
      <c r="C69" s="133"/>
      <c r="D69" s="129"/>
      <c r="E69" s="259" t="s">
        <v>88</v>
      </c>
      <c r="F69" s="259"/>
      <c r="G69" s="259"/>
      <c r="H69" s="259"/>
      <c r="I69" s="260">
        <v>101565</v>
      </c>
      <c r="J69" s="260"/>
      <c r="K69" s="260"/>
      <c r="L69" s="260"/>
      <c r="M69" s="260"/>
      <c r="N69" s="260"/>
    </row>
    <row r="70" spans="1:14" ht="15.75" thickBot="1">
      <c r="A70" s="76" t="s">
        <v>89</v>
      </c>
      <c r="B70" s="266">
        <f>I78+I80</f>
        <v>810</v>
      </c>
      <c r="C70" s="267"/>
      <c r="D70" s="129" t="s">
        <v>68</v>
      </c>
      <c r="E70" s="259" t="s">
        <v>90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>
      <c r="A71" s="268">
        <v>45080</v>
      </c>
      <c r="B71" s="268"/>
      <c r="C71" s="268"/>
      <c r="D71" s="141"/>
      <c r="E71" s="259" t="s">
        <v>91</v>
      </c>
      <c r="F71" s="259"/>
      <c r="G71" s="259"/>
      <c r="H71" s="259"/>
      <c r="I71" s="260">
        <v>-44900</v>
      </c>
      <c r="J71" s="260"/>
      <c r="K71" s="260"/>
      <c r="L71" s="260"/>
      <c r="M71" s="260"/>
      <c r="N71" s="260"/>
    </row>
    <row r="72" spans="1:14">
      <c r="A72" s="268"/>
      <c r="B72" s="268"/>
      <c r="C72" s="268"/>
      <c r="D72" s="141"/>
      <c r="E72" s="141"/>
      <c r="F72" s="134"/>
      <c r="G72" s="134"/>
      <c r="H72" s="134"/>
      <c r="I72" s="135"/>
      <c r="J72" s="135"/>
      <c r="K72" s="135"/>
      <c r="L72" s="135"/>
      <c r="M72" s="135"/>
      <c r="N72" s="136"/>
    </row>
    <row r="73" spans="1:14">
      <c r="A73" s="268"/>
      <c r="B73" s="268"/>
      <c r="C73" s="268"/>
      <c r="D73" s="141"/>
      <c r="E73" s="259" t="s">
        <v>92</v>
      </c>
      <c r="F73" s="259"/>
      <c r="G73" s="259"/>
      <c r="H73" s="259"/>
      <c r="I73" s="260">
        <f>(I65+I66+I67+I68+I69+I71+I74+I70)</f>
        <v>108252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41"/>
      <c r="E74" s="259" t="s">
        <v>93</v>
      </c>
      <c r="F74" s="259"/>
      <c r="G74" s="259"/>
      <c r="H74" s="259"/>
      <c r="I74" s="260">
        <f>(I63+I64)</f>
        <v>0</v>
      </c>
      <c r="J74" s="260"/>
      <c r="K74" s="260"/>
      <c r="L74" s="260"/>
      <c r="M74" s="260"/>
      <c r="N74" s="260"/>
    </row>
    <row r="75" spans="1:14">
      <c r="A75" s="268"/>
      <c r="B75" s="268"/>
      <c r="C75" s="268"/>
      <c r="D75" s="141"/>
      <c r="E75" s="141"/>
      <c r="F75" s="137"/>
      <c r="G75" s="138"/>
      <c r="H75" s="138"/>
      <c r="I75" s="139"/>
      <c r="J75" s="139"/>
      <c r="K75" s="139"/>
      <c r="L75" s="139"/>
      <c r="M75" s="139"/>
      <c r="N75" s="140"/>
    </row>
    <row r="76" spans="1:14">
      <c r="A76" s="265" t="s">
        <v>109</v>
      </c>
      <c r="B76" s="265"/>
      <c r="C76" s="265"/>
      <c r="D76" s="141"/>
      <c r="E76" s="262" t="s">
        <v>94</v>
      </c>
      <c r="F76" s="262"/>
      <c r="G76" s="262"/>
      <c r="H76" s="262"/>
      <c r="I76" s="246">
        <v>0</v>
      </c>
      <c r="J76" s="246"/>
      <c r="K76" s="246"/>
      <c r="L76" s="246"/>
      <c r="M76" s="246"/>
      <c r="N76" s="246"/>
    </row>
    <row r="77" spans="1:14">
      <c r="A77" s="142"/>
      <c r="B77" s="143"/>
      <c r="C77" s="143"/>
      <c r="D77" s="144"/>
      <c r="E77" s="262" t="s">
        <v>95</v>
      </c>
      <c r="F77" s="262"/>
      <c r="G77" s="262"/>
      <c r="H77" s="262"/>
      <c r="I77" s="246">
        <v>74100</v>
      </c>
      <c r="J77" s="246"/>
      <c r="K77" s="246"/>
      <c r="L77" s="246"/>
      <c r="M77" s="246"/>
      <c r="N77" s="246"/>
    </row>
    <row r="78" spans="1:14">
      <c r="A78" s="142"/>
      <c r="B78" s="143"/>
      <c r="C78" s="143"/>
      <c r="D78" s="144"/>
      <c r="E78" s="262" t="s">
        <v>96</v>
      </c>
      <c r="F78" s="262"/>
      <c r="G78" s="262"/>
      <c r="H78" s="262"/>
      <c r="I78" s="269">
        <v>350</v>
      </c>
      <c r="J78" s="269"/>
      <c r="K78" s="269"/>
      <c r="L78" s="269"/>
      <c r="M78" s="269"/>
      <c r="N78" s="269"/>
    </row>
    <row r="79" spans="1:14">
      <c r="A79" s="142"/>
      <c r="B79" s="143"/>
      <c r="C79" s="143"/>
      <c r="D79" s="144"/>
      <c r="E79" s="262" t="s">
        <v>97</v>
      </c>
      <c r="F79" s="262"/>
      <c r="G79" s="262"/>
      <c r="H79" s="262"/>
      <c r="I79" s="246">
        <v>33015</v>
      </c>
      <c r="J79" s="246"/>
      <c r="K79" s="246"/>
      <c r="L79" s="246"/>
      <c r="M79" s="246"/>
      <c r="N79" s="246"/>
    </row>
    <row r="80" spans="1:14">
      <c r="A80" s="141"/>
      <c r="B80" s="141"/>
      <c r="C80" s="141"/>
      <c r="D80" s="144"/>
      <c r="E80" s="262" t="s">
        <v>98</v>
      </c>
      <c r="F80" s="262"/>
      <c r="G80" s="262"/>
      <c r="H80" s="262"/>
      <c r="I80" s="246">
        <v>460</v>
      </c>
      <c r="J80" s="246"/>
      <c r="K80" s="246"/>
      <c r="L80" s="246"/>
      <c r="M80" s="246"/>
      <c r="N80" s="246"/>
    </row>
    <row r="81" spans="1:14">
      <c r="A81" s="144"/>
      <c r="B81" s="144"/>
      <c r="C81" s="144"/>
      <c r="D81" s="144"/>
      <c r="E81" s="262" t="s">
        <v>99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44"/>
      <c r="B82" s="144"/>
      <c r="C82" s="144"/>
      <c r="D82" s="144"/>
      <c r="E82" s="262" t="s">
        <v>100</v>
      </c>
      <c r="F82" s="262"/>
      <c r="G82" s="262"/>
      <c r="H82" s="262"/>
      <c r="I82" s="246">
        <v>606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145"/>
      <c r="F83" s="145"/>
      <c r="G83" s="145"/>
      <c r="H83" s="145"/>
      <c r="I83" s="146"/>
      <c r="J83" s="146"/>
      <c r="K83" s="146"/>
      <c r="L83" s="146"/>
      <c r="M83" s="146"/>
      <c r="N83" s="146"/>
    </row>
    <row r="84" spans="1:14">
      <c r="A84" s="144"/>
      <c r="B84" s="144"/>
      <c r="C84" s="144"/>
      <c r="D84" s="144"/>
      <c r="E84" s="262" t="s">
        <v>101</v>
      </c>
      <c r="F84" s="262"/>
      <c r="G84" s="262"/>
      <c r="H84" s="262"/>
      <c r="I84" s="246">
        <f>SUM(I76:N82)</f>
        <v>108531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45"/>
      <c r="F85" s="145"/>
      <c r="G85" s="145"/>
      <c r="H85" s="145"/>
      <c r="I85" s="146"/>
      <c r="J85" s="146"/>
      <c r="K85" s="146"/>
      <c r="L85" s="146"/>
      <c r="M85" s="146"/>
      <c r="N85" s="146"/>
    </row>
    <row r="86" spans="1:14" ht="15.75" thickBot="1">
      <c r="A86" s="270">
        <f ca="1">NOW()</f>
        <v>45133.524284143517</v>
      </c>
      <c r="B86" s="270"/>
      <c r="C86" s="270"/>
      <c r="D86" s="270"/>
      <c r="E86" s="259" t="s">
        <v>102</v>
      </c>
      <c r="F86" s="259"/>
      <c r="G86" s="259"/>
      <c r="H86" s="259"/>
      <c r="I86" s="260">
        <f>(I84-I73)</f>
        <v>279</v>
      </c>
      <c r="J86" s="260"/>
      <c r="K86" s="260"/>
      <c r="L86" s="260"/>
      <c r="M86" s="260"/>
      <c r="N86" s="260"/>
    </row>
    <row r="87" spans="1:14" ht="15.75" thickTop="1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35"/>
    </row>
    <row r="88" spans="1:14">
      <c r="A88" s="144"/>
      <c r="B88" s="144"/>
      <c r="C88" s="144"/>
      <c r="D88" s="144"/>
    </row>
  </sheetData>
  <mergeCells count="70">
    <mergeCell ref="E80:H80"/>
    <mergeCell ref="I80:N80"/>
    <mergeCell ref="A86:D86"/>
    <mergeCell ref="E86:H86"/>
    <mergeCell ref="I86:N86"/>
    <mergeCell ref="E81:H81"/>
    <mergeCell ref="I81:N81"/>
    <mergeCell ref="E82:H82"/>
    <mergeCell ref="I82:N82"/>
    <mergeCell ref="E84:H84"/>
    <mergeCell ref="I84:N84"/>
    <mergeCell ref="I70:N70"/>
    <mergeCell ref="I76:N76"/>
    <mergeCell ref="E78:H78"/>
    <mergeCell ref="I78:N78"/>
    <mergeCell ref="E79:H79"/>
    <mergeCell ref="I79:N79"/>
    <mergeCell ref="E77:H77"/>
    <mergeCell ref="I77:N77"/>
    <mergeCell ref="A76:C76"/>
    <mergeCell ref="E76:H76"/>
    <mergeCell ref="B68:C68"/>
    <mergeCell ref="E68:H68"/>
    <mergeCell ref="I68:N68"/>
    <mergeCell ref="A71:C75"/>
    <mergeCell ref="E71:H71"/>
    <mergeCell ref="I71:N71"/>
    <mergeCell ref="E73:H73"/>
    <mergeCell ref="I73:N73"/>
    <mergeCell ref="E74:H74"/>
    <mergeCell ref="I74:N74"/>
    <mergeCell ref="E69:H69"/>
    <mergeCell ref="I69:N69"/>
    <mergeCell ref="B70:C70"/>
    <mergeCell ref="E70:H70"/>
    <mergeCell ref="E63:H63"/>
    <mergeCell ref="I63:N63"/>
    <mergeCell ref="B64:C64"/>
    <mergeCell ref="E64:H64"/>
    <mergeCell ref="I64:N64"/>
    <mergeCell ref="E65:H65"/>
    <mergeCell ref="I65:N65"/>
    <mergeCell ref="B66:C66"/>
    <mergeCell ref="E66:H66"/>
    <mergeCell ref="I66:N66"/>
    <mergeCell ref="E67:H67"/>
    <mergeCell ref="I67:N67"/>
    <mergeCell ref="B62:C62"/>
    <mergeCell ref="E62:N62"/>
    <mergeCell ref="B57:C57"/>
    <mergeCell ref="E57:H57"/>
    <mergeCell ref="I57:N57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I61:N61"/>
    <mergeCell ref="B56:C56"/>
    <mergeCell ref="E56:H56"/>
    <mergeCell ref="I56:N56"/>
    <mergeCell ref="A1:A2"/>
    <mergeCell ref="N1:N7"/>
    <mergeCell ref="N10:N25"/>
    <mergeCell ref="N27:N38"/>
    <mergeCell ref="A39:N39"/>
  </mergeCells>
  <pageMargins left="0.7" right="0.17" top="0.75" bottom="0.17" header="0.3" footer="0.17"/>
  <pageSetup paperSize="9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141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1785</v>
      </c>
      <c r="D3" s="208"/>
      <c r="E3" s="41"/>
      <c r="F3" s="41"/>
      <c r="G3" s="41"/>
      <c r="H3" s="41"/>
      <c r="I3" s="41"/>
      <c r="J3" s="41"/>
      <c r="K3" s="14"/>
      <c r="L3" s="209"/>
      <c r="M3" s="14"/>
      <c r="N3" s="253"/>
    </row>
    <row r="4" spans="1:14">
      <c r="A4" s="211" t="s">
        <v>16</v>
      </c>
      <c r="B4" s="212"/>
      <c r="C4" s="22">
        <v>22475</v>
      </c>
      <c r="D4" s="212"/>
      <c r="E4" s="45"/>
      <c r="F4" s="45"/>
      <c r="G4" s="45"/>
      <c r="H4" s="45"/>
      <c r="I4" s="45"/>
      <c r="J4" s="45"/>
      <c r="K4" s="22"/>
      <c r="L4" s="213"/>
      <c r="M4" s="22"/>
      <c r="N4" s="253"/>
    </row>
    <row r="5" spans="1:14">
      <c r="A5" s="211" t="s">
        <v>17</v>
      </c>
      <c r="B5" s="212"/>
      <c r="C5" s="22">
        <v>3492</v>
      </c>
      <c r="D5" s="212"/>
      <c r="E5" s="45"/>
      <c r="F5" s="45"/>
      <c r="G5" s="45"/>
      <c r="H5" s="45"/>
      <c r="I5" s="45"/>
      <c r="J5" s="45"/>
      <c r="K5" s="22"/>
      <c r="L5" s="213"/>
      <c r="M5" s="22"/>
      <c r="N5" s="253"/>
    </row>
    <row r="6" spans="1:14">
      <c r="A6" s="211" t="s">
        <v>18</v>
      </c>
      <c r="B6" s="212"/>
      <c r="C6" s="22">
        <v>3705</v>
      </c>
      <c r="D6" s="212"/>
      <c r="E6" s="45"/>
      <c r="F6" s="45"/>
      <c r="G6" s="45"/>
      <c r="H6" s="45"/>
      <c r="I6" s="45"/>
      <c r="J6" s="45"/>
      <c r="K6" s="22"/>
      <c r="L6" s="213"/>
      <c r="M6" s="22"/>
      <c r="N6" s="253"/>
    </row>
    <row r="7" spans="1:14">
      <c r="A7" s="211" t="s">
        <v>19</v>
      </c>
      <c r="B7" s="212"/>
      <c r="C7" s="22">
        <v>3017</v>
      </c>
      <c r="D7" s="212"/>
      <c r="E7" s="45"/>
      <c r="F7" s="45"/>
      <c r="G7" s="45"/>
      <c r="H7" s="45"/>
      <c r="I7" s="45"/>
      <c r="J7" s="45"/>
      <c r="K7" s="22"/>
      <c r="L7" s="213"/>
      <c r="M7" s="22"/>
      <c r="N7" s="253"/>
    </row>
    <row r="8" spans="1:14">
      <c r="A8" s="241" t="s">
        <v>20</v>
      </c>
      <c r="B8" s="242"/>
      <c r="C8" s="174">
        <v>9458</v>
      </c>
      <c r="D8" s="242"/>
      <c r="E8" s="243"/>
      <c r="F8" s="243"/>
      <c r="G8" s="243"/>
      <c r="H8" s="243"/>
      <c r="I8" s="243"/>
      <c r="J8" s="243"/>
      <c r="K8" s="174"/>
      <c r="L8" s="244"/>
      <c r="M8" s="174"/>
      <c r="N8" s="253"/>
    </row>
    <row r="9" spans="1:14">
      <c r="A9" s="211" t="s">
        <v>121</v>
      </c>
      <c r="B9" s="212"/>
      <c r="C9" s="22">
        <v>1882</v>
      </c>
      <c r="D9" s="212"/>
      <c r="E9" s="45"/>
      <c r="F9" s="45"/>
      <c r="G9" s="45"/>
      <c r="H9" s="45"/>
      <c r="I9" s="45"/>
      <c r="J9" s="45"/>
      <c r="K9" s="22"/>
      <c r="L9" s="213"/>
      <c r="M9" s="22"/>
      <c r="N9" s="253"/>
    </row>
    <row r="10" spans="1:14" ht="15.75" thickBot="1">
      <c r="A10" s="215" t="s">
        <v>122</v>
      </c>
      <c r="B10" s="216"/>
      <c r="C10" s="30">
        <v>3977</v>
      </c>
      <c r="D10" s="216"/>
      <c r="E10" s="218"/>
      <c r="F10" s="218"/>
      <c r="G10" s="218"/>
      <c r="H10" s="218"/>
      <c r="I10" s="218"/>
      <c r="J10" s="218"/>
      <c r="K10" s="30"/>
      <c r="L10" s="217"/>
      <c r="M10" s="30"/>
      <c r="N10" s="253"/>
    </row>
    <row r="11" spans="1:14" s="39" customFormat="1" ht="15.75" thickBot="1">
      <c r="A11" s="200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2"/>
    </row>
    <row r="12" spans="1:14">
      <c r="A12" s="207" t="s">
        <v>21</v>
      </c>
      <c r="B12" s="208"/>
      <c r="C12" s="41"/>
      <c r="D12" s="41"/>
      <c r="E12" s="41"/>
      <c r="F12" s="41"/>
      <c r="G12" s="41"/>
      <c r="H12" s="41"/>
      <c r="I12" s="41"/>
      <c r="J12" s="41">
        <v>2138</v>
      </c>
      <c r="K12" s="14"/>
      <c r="L12" s="209"/>
      <c r="M12" s="14"/>
      <c r="N12" s="254" t="s">
        <v>22</v>
      </c>
    </row>
    <row r="13" spans="1:14">
      <c r="A13" s="211" t="s">
        <v>23</v>
      </c>
      <c r="B13" s="212"/>
      <c r="C13" s="45"/>
      <c r="D13" s="45"/>
      <c r="E13" s="45"/>
      <c r="F13" s="45"/>
      <c r="G13" s="45"/>
      <c r="H13" s="45">
        <v>1792</v>
      </c>
      <c r="I13" s="45"/>
      <c r="J13" s="45"/>
      <c r="K13" s="22"/>
      <c r="L13" s="213"/>
      <c r="M13" s="22"/>
      <c r="N13" s="255"/>
    </row>
    <row r="14" spans="1:14">
      <c r="A14" s="211" t="s">
        <v>24</v>
      </c>
      <c r="B14" s="212"/>
      <c r="C14" s="45"/>
      <c r="D14" s="45"/>
      <c r="E14" s="45"/>
      <c r="F14" s="45"/>
      <c r="G14" s="45"/>
      <c r="H14" s="45"/>
      <c r="I14" s="45"/>
      <c r="J14" s="45">
        <v>2017</v>
      </c>
      <c r="K14" s="22"/>
      <c r="L14" s="213"/>
      <c r="M14" s="22"/>
      <c r="N14" s="255"/>
    </row>
    <row r="15" spans="1:14">
      <c r="A15" s="211" t="s">
        <v>25</v>
      </c>
      <c r="B15" s="212"/>
      <c r="C15" s="45"/>
      <c r="D15" s="45"/>
      <c r="E15" s="45"/>
      <c r="F15" s="45">
        <v>439</v>
      </c>
      <c r="G15" s="45"/>
      <c r="H15" s="45"/>
      <c r="I15" s="45"/>
      <c r="J15" s="45"/>
      <c r="K15" s="22"/>
      <c r="L15" s="213"/>
      <c r="M15" s="22"/>
      <c r="N15" s="255"/>
    </row>
    <row r="16" spans="1:14">
      <c r="A16" s="211" t="s">
        <v>26</v>
      </c>
      <c r="B16" s="212"/>
      <c r="C16" s="45"/>
      <c r="D16" s="45"/>
      <c r="E16" s="45"/>
      <c r="F16" s="45">
        <v>271</v>
      </c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27</v>
      </c>
      <c r="B17" s="212"/>
      <c r="C17" s="45"/>
      <c r="D17" s="45"/>
      <c r="E17" s="45"/>
      <c r="F17" s="202"/>
      <c r="G17" s="45"/>
      <c r="H17" s="45"/>
      <c r="I17" s="45">
        <v>1144</v>
      </c>
      <c r="J17" s="45"/>
      <c r="K17" s="22"/>
      <c r="L17" s="213"/>
      <c r="M17" s="22"/>
      <c r="N17" s="255"/>
    </row>
    <row r="18" spans="1:14">
      <c r="A18" s="211" t="s">
        <v>28</v>
      </c>
      <c r="B18" s="212"/>
      <c r="C18" s="45"/>
      <c r="D18" s="45">
        <v>116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29</v>
      </c>
      <c r="B19" s="212"/>
      <c r="C19" s="45"/>
      <c r="D19" s="45">
        <v>76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30</v>
      </c>
      <c r="B20" s="212"/>
      <c r="C20" s="45"/>
      <c r="D20" s="45">
        <v>193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31</v>
      </c>
      <c r="B21" s="212"/>
      <c r="C21" s="45"/>
      <c r="D21" s="45">
        <v>114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32</v>
      </c>
      <c r="B22" s="212"/>
      <c r="C22" s="45"/>
      <c r="D22" s="45">
        <v>169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33</v>
      </c>
      <c r="B23" s="212"/>
      <c r="C23" s="45"/>
      <c r="D23" s="45">
        <v>281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34</v>
      </c>
      <c r="B24" s="212"/>
      <c r="C24" s="45"/>
      <c r="D24" s="45">
        <v>231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>
      <c r="A25" s="211" t="s">
        <v>35</v>
      </c>
      <c r="B25" s="212"/>
      <c r="C25" s="45"/>
      <c r="D25" s="45">
        <v>160</v>
      </c>
      <c r="E25" s="45"/>
      <c r="F25" s="45"/>
      <c r="G25" s="45"/>
      <c r="H25" s="45"/>
      <c r="I25" s="45"/>
      <c r="J25" s="45"/>
      <c r="K25" s="22"/>
      <c r="L25" s="213"/>
      <c r="M25" s="22"/>
      <c r="N25" s="255"/>
    </row>
    <row r="26" spans="1:14">
      <c r="A26" s="211" t="s">
        <v>36</v>
      </c>
      <c r="B26" s="212"/>
      <c r="C26" s="45"/>
      <c r="D26" s="45">
        <v>190</v>
      </c>
      <c r="E26" s="45"/>
      <c r="F26" s="45"/>
      <c r="G26" s="45"/>
      <c r="H26" s="45"/>
      <c r="I26" s="45"/>
      <c r="J26" s="45"/>
      <c r="K26" s="22"/>
      <c r="L26" s="213"/>
      <c r="M26" s="22"/>
      <c r="N26" s="255"/>
    </row>
    <row r="27" spans="1:14" ht="15.75" thickBot="1">
      <c r="A27" s="223" t="s">
        <v>37</v>
      </c>
      <c r="B27" s="216"/>
      <c r="C27" s="218"/>
      <c r="D27" s="218">
        <v>287</v>
      </c>
      <c r="E27" s="218"/>
      <c r="F27" s="218"/>
      <c r="G27" s="218"/>
      <c r="H27" s="218"/>
      <c r="I27" s="218"/>
      <c r="J27" s="218"/>
      <c r="K27" s="30"/>
      <c r="L27" s="217"/>
      <c r="M27" s="30"/>
      <c r="N27" s="256"/>
    </row>
    <row r="28" spans="1:14" ht="15.75" thickBot="1">
      <c r="A28" s="224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2"/>
    </row>
    <row r="29" spans="1:14">
      <c r="A29" s="207" t="s">
        <v>39</v>
      </c>
      <c r="B29" s="208"/>
      <c r="C29" s="41"/>
      <c r="D29" s="41"/>
      <c r="E29" s="41"/>
      <c r="F29" s="41"/>
      <c r="G29" s="41">
        <v>914</v>
      </c>
      <c r="H29" s="201"/>
      <c r="I29" s="41"/>
      <c r="J29" s="41"/>
      <c r="K29" s="210"/>
      <c r="L29" s="208"/>
      <c r="M29" s="14"/>
      <c r="N29" s="254" t="s">
        <v>40</v>
      </c>
    </row>
    <row r="30" spans="1:14">
      <c r="A30" s="211" t="s">
        <v>41</v>
      </c>
      <c r="B30" s="212"/>
      <c r="C30" s="45"/>
      <c r="D30" s="45"/>
      <c r="E30" s="45">
        <v>78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42</v>
      </c>
      <c r="B31" s="212"/>
      <c r="C31" s="45"/>
      <c r="D31" s="45"/>
      <c r="E31" s="45">
        <v>339</v>
      </c>
      <c r="F31" s="45"/>
      <c r="G31" s="45"/>
      <c r="H31" s="45"/>
      <c r="I31" s="45"/>
      <c r="J31" s="45"/>
      <c r="K31" s="214"/>
      <c r="L31" s="212"/>
      <c r="M31" s="22"/>
      <c r="N31" s="255"/>
    </row>
    <row r="32" spans="1:14">
      <c r="A32" s="211" t="s">
        <v>43</v>
      </c>
      <c r="B32" s="212"/>
      <c r="C32" s="45"/>
      <c r="D32" s="45"/>
      <c r="E32" s="45">
        <v>317</v>
      </c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44</v>
      </c>
      <c r="B33" s="212"/>
      <c r="C33" s="45"/>
      <c r="D33" s="45"/>
      <c r="E33" s="45"/>
      <c r="F33" s="45"/>
      <c r="G33" s="45"/>
      <c r="H33" s="45"/>
      <c r="I33" s="45">
        <v>568</v>
      </c>
      <c r="J33" s="45"/>
      <c r="K33" s="214"/>
      <c r="L33" s="212"/>
      <c r="M33" s="22"/>
      <c r="N33" s="255"/>
    </row>
    <row r="34" spans="1:14">
      <c r="A34" s="211" t="s">
        <v>45</v>
      </c>
      <c r="B34" s="212"/>
      <c r="C34" s="45"/>
      <c r="D34" s="45">
        <v>158</v>
      </c>
      <c r="E34" s="45"/>
      <c r="F34" s="45"/>
      <c r="G34" s="45"/>
      <c r="H34" s="45"/>
      <c r="I34" s="45"/>
      <c r="J34" s="45"/>
      <c r="K34" s="214"/>
      <c r="L34" s="212"/>
      <c r="M34" s="22"/>
      <c r="N34" s="255"/>
    </row>
    <row r="35" spans="1:14">
      <c r="A35" s="211" t="s">
        <v>46</v>
      </c>
      <c r="B35" s="212"/>
      <c r="C35" s="45"/>
      <c r="D35" s="45">
        <v>213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47</v>
      </c>
      <c r="B36" s="212"/>
      <c r="C36" s="45"/>
      <c r="D36" s="45"/>
      <c r="E36" s="45"/>
      <c r="F36" s="45"/>
      <c r="G36" s="45">
        <v>722</v>
      </c>
      <c r="H36" s="202"/>
      <c r="I36" s="45"/>
      <c r="J36" s="45"/>
      <c r="K36" s="214"/>
      <c r="L36" s="212"/>
      <c r="M36" s="22"/>
      <c r="N36" s="255"/>
    </row>
    <row r="37" spans="1:14" s="39" customFormat="1">
      <c r="A37" s="211" t="s">
        <v>48</v>
      </c>
      <c r="B37" s="212"/>
      <c r="C37" s="45"/>
      <c r="D37" s="45">
        <v>339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>
      <c r="A38" s="211" t="s">
        <v>49</v>
      </c>
      <c r="B38" s="212"/>
      <c r="C38" s="45"/>
      <c r="D38" s="45"/>
      <c r="E38" s="45"/>
      <c r="F38" s="45"/>
      <c r="G38" s="45"/>
      <c r="H38" s="45"/>
      <c r="I38" s="45">
        <v>1253</v>
      </c>
      <c r="J38" s="45"/>
      <c r="K38" s="214"/>
      <c r="L38" s="212"/>
      <c r="M38" s="22"/>
      <c r="N38" s="255"/>
    </row>
    <row r="39" spans="1:14">
      <c r="A39" s="211" t="s">
        <v>38</v>
      </c>
      <c r="B39" s="212"/>
      <c r="C39" s="45"/>
      <c r="D39" s="45">
        <v>527</v>
      </c>
      <c r="E39" s="45"/>
      <c r="F39" s="45"/>
      <c r="G39" s="45"/>
      <c r="H39" s="45"/>
      <c r="I39" s="45"/>
      <c r="J39" s="45"/>
      <c r="K39" s="214"/>
      <c r="L39" s="212"/>
      <c r="M39" s="22"/>
      <c r="N39" s="255"/>
    </row>
    <row r="40" spans="1:14" ht="15.75" thickBot="1">
      <c r="A40" s="223" t="s">
        <v>50</v>
      </c>
      <c r="B40" s="225"/>
      <c r="C40" s="226"/>
      <c r="D40" s="226"/>
      <c r="E40" s="226"/>
      <c r="F40" s="226"/>
      <c r="G40" s="226"/>
      <c r="H40" s="226"/>
      <c r="I40" s="226"/>
      <c r="J40" s="226"/>
      <c r="K40" s="227">
        <v>3722</v>
      </c>
      <c r="L40" s="216"/>
      <c r="M40" s="228"/>
      <c r="N40" s="256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229" t="s">
        <v>51</v>
      </c>
      <c r="B42" s="230"/>
      <c r="C42" s="231"/>
      <c r="D42" s="232"/>
      <c r="E42" s="233"/>
      <c r="F42" s="233"/>
      <c r="G42" s="233"/>
      <c r="H42" s="233"/>
      <c r="I42" s="233"/>
      <c r="J42" s="233"/>
      <c r="K42" s="234"/>
      <c r="L42" s="230"/>
      <c r="M42" s="231"/>
      <c r="N42" s="222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49791</v>
      </c>
      <c r="D44" s="79">
        <f t="shared" si="0"/>
        <v>3054</v>
      </c>
      <c r="E44" s="80">
        <f t="shared" si="0"/>
        <v>734</v>
      </c>
      <c r="F44" s="80">
        <f t="shared" si="0"/>
        <v>710</v>
      </c>
      <c r="G44" s="80">
        <f t="shared" si="0"/>
        <v>1636</v>
      </c>
      <c r="H44" s="80">
        <f t="shared" si="0"/>
        <v>1792</v>
      </c>
      <c r="I44" s="80">
        <f t="shared" si="0"/>
        <v>2965</v>
      </c>
      <c r="J44" s="80">
        <f t="shared" si="0"/>
        <v>4155</v>
      </c>
      <c r="K44" s="81">
        <f t="shared" si="0"/>
        <v>3722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49791</v>
      </c>
      <c r="D46" s="84">
        <f t="shared" si="1"/>
        <v>3054</v>
      </c>
      <c r="E46" s="85">
        <f t="shared" si="1"/>
        <v>734</v>
      </c>
      <c r="F46" s="85">
        <f t="shared" si="1"/>
        <v>710</v>
      </c>
      <c r="G46" s="85">
        <f t="shared" si="1"/>
        <v>1636</v>
      </c>
      <c r="H46" s="85">
        <f t="shared" si="1"/>
        <v>1792</v>
      </c>
      <c r="I46" s="85">
        <f t="shared" si="1"/>
        <v>2965</v>
      </c>
      <c r="J46" s="85">
        <f t="shared" si="1"/>
        <v>4155</v>
      </c>
      <c r="K46" s="86">
        <f t="shared" si="1"/>
        <v>3722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9"/>
      <c r="B50" s="103"/>
      <c r="C50" s="103"/>
      <c r="D50" s="103"/>
      <c r="E50" s="103"/>
      <c r="F50" s="103"/>
      <c r="G50" s="103"/>
      <c r="H50" s="103"/>
      <c r="I50" s="199"/>
      <c r="J50" s="199"/>
      <c r="K50" s="199"/>
      <c r="L50" s="199"/>
      <c r="M50" s="199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522805.5</v>
      </c>
      <c r="D51" s="106">
        <f t="shared" si="2"/>
        <v>31150.799999999999</v>
      </c>
      <c r="E51" s="107">
        <f t="shared" si="2"/>
        <v>7486.7999999999993</v>
      </c>
      <c r="F51" s="107">
        <f t="shared" si="2"/>
        <v>7241.9999999999991</v>
      </c>
      <c r="G51" s="107">
        <f t="shared" si="2"/>
        <v>16850.800000000003</v>
      </c>
      <c r="H51" s="107">
        <f t="shared" si="2"/>
        <v>18816</v>
      </c>
      <c r="I51" s="107">
        <f t="shared" si="2"/>
        <v>30836</v>
      </c>
      <c r="J51" s="107">
        <f t="shared" si="2"/>
        <v>44043</v>
      </c>
      <c r="K51" s="108">
        <f t="shared" si="2"/>
        <v>38708.800000000003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9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9"/>
      <c r="B55" s="199"/>
      <c r="C55" s="199"/>
      <c r="D55" s="199"/>
      <c r="E55" s="103"/>
      <c r="F55" s="103"/>
      <c r="G55" s="103"/>
      <c r="H55" s="199"/>
      <c r="I55" s="199"/>
      <c r="J55" s="199"/>
      <c r="K55" s="199"/>
      <c r="L55" s="199"/>
      <c r="M55" s="199"/>
      <c r="N55" s="113"/>
    </row>
    <row r="56" spans="1:14" ht="15.75" thickBot="1">
      <c r="A56" s="67" t="s">
        <v>66</v>
      </c>
      <c r="B56" s="121"/>
      <c r="C56" s="122"/>
      <c r="D56" s="123">
        <f>(D46*D54)</f>
        <v>265.69799999999998</v>
      </c>
      <c r="E56" s="124">
        <f>(E46*E54)</f>
        <v>63.857999999999997</v>
      </c>
      <c r="F56" s="124">
        <f>(F46*F54)</f>
        <v>61.769999999999996</v>
      </c>
      <c r="G56" s="124">
        <f>(G46*G54)</f>
        <v>142.33199999999999</v>
      </c>
      <c r="H56" s="124">
        <f t="shared" ref="H56" si="3">(H46*H54)</f>
        <v>155.904</v>
      </c>
      <c r="I56" s="124">
        <f>(I46*I54)</f>
        <v>257.95499999999998</v>
      </c>
      <c r="J56" s="124">
        <f>(J46*J54)</f>
        <v>361.48499999999996</v>
      </c>
      <c r="K56" s="125">
        <f>(K46*K54)</f>
        <v>323.81399999999996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9"/>
      <c r="B57" s="199"/>
      <c r="C57" s="199"/>
      <c r="D57" s="199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68559</v>
      </c>
      <c r="C58" s="248"/>
      <c r="D58" s="129" t="s">
        <v>68</v>
      </c>
      <c r="E58" s="249">
        <v>45107</v>
      </c>
      <c r="F58" s="249"/>
      <c r="G58" s="249"/>
      <c r="H58" s="249"/>
      <c r="I58" s="250" t="s">
        <v>106</v>
      </c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369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68590</v>
      </c>
      <c r="J59" s="246"/>
      <c r="K59" s="246"/>
      <c r="L59" s="246"/>
      <c r="M59" s="246"/>
      <c r="N59" s="246"/>
    </row>
    <row r="60" spans="1:14" ht="15.75" thickBot="1">
      <c r="A60" s="199"/>
      <c r="B60" s="130"/>
      <c r="C60" s="130"/>
      <c r="D60" s="129"/>
      <c r="E60" s="262" t="s">
        <v>71</v>
      </c>
      <c r="F60" s="262"/>
      <c r="G60" s="262"/>
      <c r="H60" s="262"/>
      <c r="I60" s="246">
        <v>68590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68190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9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717939.70000000019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68590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1632.8159999999998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9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719572.51600000018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9"/>
      <c r="B67" s="131"/>
      <c r="C67" s="131"/>
      <c r="D67" s="199"/>
      <c r="E67" s="259" t="s">
        <v>82</v>
      </c>
      <c r="F67" s="259"/>
      <c r="G67" s="259"/>
      <c r="H67" s="259"/>
      <c r="I67" s="260">
        <v>40391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>
        <f>(B66/B61)</f>
        <v>10.55246393899399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9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68590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120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>
        <v>45107</v>
      </c>
      <c r="B73" s="268"/>
      <c r="C73" s="268"/>
      <c r="D73" s="199"/>
      <c r="E73" s="259" t="s">
        <v>91</v>
      </c>
      <c r="F73" s="259"/>
      <c r="G73" s="259"/>
      <c r="H73" s="259"/>
      <c r="I73" s="260">
        <v>-44659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9"/>
      <c r="E74" s="199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9"/>
      <c r="E75" s="259" t="s">
        <v>92</v>
      </c>
      <c r="F75" s="259"/>
      <c r="G75" s="259"/>
      <c r="H75" s="259"/>
      <c r="I75" s="260">
        <f>(I67+I68+I69+I70+I71+I73+I76+I72)</f>
        <v>64322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9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9"/>
      <c r="E77" s="199"/>
      <c r="F77" s="137"/>
      <c r="G77" s="197"/>
      <c r="H77" s="197"/>
      <c r="I77" s="198"/>
      <c r="J77" s="198"/>
      <c r="K77" s="198"/>
      <c r="L77" s="198"/>
      <c r="M77" s="198"/>
      <c r="N77" s="140"/>
    </row>
    <row r="78" spans="1:14">
      <c r="A78" s="265" t="s">
        <v>106</v>
      </c>
      <c r="B78" s="265"/>
      <c r="C78" s="265"/>
      <c r="D78" s="199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52100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11593</v>
      </c>
      <c r="J81" s="246"/>
      <c r="K81" s="246"/>
      <c r="L81" s="246"/>
      <c r="M81" s="246"/>
      <c r="N81" s="246"/>
    </row>
    <row r="82" spans="1:14">
      <c r="A82" s="199"/>
      <c r="B82" s="199"/>
      <c r="C82" s="199"/>
      <c r="D82" s="144"/>
      <c r="E82" s="262" t="s">
        <v>98</v>
      </c>
      <c r="F82" s="262"/>
      <c r="G82" s="262"/>
      <c r="H82" s="262"/>
      <c r="I82" s="246">
        <v>120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369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5"/>
      <c r="F85" s="195"/>
      <c r="G85" s="195"/>
      <c r="H85" s="195"/>
      <c r="I85" s="196"/>
      <c r="J85" s="196"/>
      <c r="K85" s="196"/>
      <c r="L85" s="196"/>
      <c r="M85" s="196"/>
      <c r="N85" s="196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64182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5"/>
      <c r="F87" s="195"/>
      <c r="G87" s="195"/>
      <c r="H87" s="195"/>
      <c r="I87" s="196"/>
      <c r="J87" s="196"/>
      <c r="K87" s="196"/>
      <c r="L87" s="196"/>
      <c r="M87" s="196"/>
      <c r="N87" s="196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-140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8" header="0.3" footer="0.17"/>
  <pageSetup paperSize="9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N90"/>
  <sheetViews>
    <sheetView workbookViewId="0">
      <selection activeCell="R9" sqref="R9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4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276"/>
    </row>
    <row r="2" spans="1:14" ht="15.75" thickBot="1">
      <c r="A2" s="275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276"/>
    </row>
    <row r="3" spans="1:14">
      <c r="A3" s="12" t="s">
        <v>15</v>
      </c>
      <c r="B3" s="13"/>
      <c r="C3" s="14"/>
      <c r="D3" s="179"/>
      <c r="E3" s="15"/>
      <c r="F3" s="15"/>
      <c r="G3" s="16"/>
      <c r="H3" s="16"/>
      <c r="I3" s="16"/>
      <c r="J3" s="16"/>
      <c r="K3" s="42"/>
      <c r="L3" s="43"/>
      <c r="M3" s="19"/>
      <c r="N3" s="276"/>
    </row>
    <row r="4" spans="1:14">
      <c r="A4" s="20" t="s">
        <v>16</v>
      </c>
      <c r="B4" s="21"/>
      <c r="C4" s="22"/>
      <c r="D4" s="180"/>
      <c r="E4" s="23"/>
      <c r="F4" s="23"/>
      <c r="G4" s="24"/>
      <c r="H4" s="24"/>
      <c r="I4" s="24"/>
      <c r="J4" s="24"/>
      <c r="K4" s="46"/>
      <c r="L4" s="47"/>
      <c r="M4" s="27"/>
      <c r="N4" s="276"/>
    </row>
    <row r="5" spans="1:14">
      <c r="A5" s="20" t="s">
        <v>17</v>
      </c>
      <c r="B5" s="21"/>
      <c r="C5" s="22"/>
      <c r="D5" s="180"/>
      <c r="E5" s="23"/>
      <c r="F5" s="23"/>
      <c r="G5" s="24"/>
      <c r="H5" s="24"/>
      <c r="I5" s="24"/>
      <c r="J5" s="24"/>
      <c r="K5" s="46"/>
      <c r="L5" s="47"/>
      <c r="M5" s="27"/>
      <c r="N5" s="276"/>
    </row>
    <row r="6" spans="1:14">
      <c r="A6" s="20" t="s">
        <v>18</v>
      </c>
      <c r="B6" s="21"/>
      <c r="C6" s="22"/>
      <c r="D6" s="180"/>
      <c r="E6" s="23"/>
      <c r="F6" s="23"/>
      <c r="G6" s="24"/>
      <c r="H6" s="24"/>
      <c r="I6" s="24"/>
      <c r="J6" s="24"/>
      <c r="K6" s="46"/>
      <c r="L6" s="47"/>
      <c r="M6" s="27"/>
      <c r="N6" s="276"/>
    </row>
    <row r="7" spans="1:14">
      <c r="A7" s="20" t="s">
        <v>19</v>
      </c>
      <c r="B7" s="21"/>
      <c r="C7" s="22"/>
      <c r="D7" s="180"/>
      <c r="E7" s="23"/>
      <c r="F7" s="23"/>
      <c r="G7" s="24"/>
      <c r="H7" s="24"/>
      <c r="I7" s="24"/>
      <c r="J7" s="24"/>
      <c r="K7" s="46"/>
      <c r="L7" s="47"/>
      <c r="M7" s="27"/>
      <c r="N7" s="276"/>
    </row>
    <row r="8" spans="1:14">
      <c r="A8" s="172" t="s">
        <v>20</v>
      </c>
      <c r="B8" s="173"/>
      <c r="C8" s="174"/>
      <c r="D8" s="181"/>
      <c r="E8" s="175"/>
      <c r="F8" s="175"/>
      <c r="G8" s="176"/>
      <c r="H8" s="176"/>
      <c r="I8" s="176"/>
      <c r="J8" s="176"/>
      <c r="K8" s="182"/>
      <c r="L8" s="178"/>
      <c r="M8" s="177"/>
      <c r="N8" s="276"/>
    </row>
    <row r="9" spans="1:14">
      <c r="A9" s="20" t="s">
        <v>121</v>
      </c>
      <c r="B9" s="21"/>
      <c r="C9" s="22"/>
      <c r="D9" s="180"/>
      <c r="E9" s="23"/>
      <c r="F9" s="23"/>
      <c r="G9" s="24"/>
      <c r="H9" s="24"/>
      <c r="I9" s="24"/>
      <c r="J9" s="24"/>
      <c r="K9" s="46"/>
      <c r="L9" s="47"/>
      <c r="M9" s="27"/>
      <c r="N9" s="276"/>
    </row>
    <row r="10" spans="1:14" ht="15.75" thickBot="1">
      <c r="A10" s="28" t="s">
        <v>122</v>
      </c>
      <c r="B10" s="29"/>
      <c r="C10" s="30"/>
      <c r="D10" s="183"/>
      <c r="E10" s="31"/>
      <c r="F10" s="31"/>
      <c r="G10" s="32"/>
      <c r="H10" s="32"/>
      <c r="I10" s="32"/>
      <c r="J10" s="32"/>
      <c r="K10" s="53"/>
      <c r="L10" s="54"/>
      <c r="M10" s="34"/>
      <c r="N10" s="276"/>
    </row>
    <row r="11" spans="1:14" s="39" customFormat="1" ht="15.75" thickBot="1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8"/>
    </row>
    <row r="12" spans="1:14">
      <c r="A12" s="12" t="s">
        <v>21</v>
      </c>
      <c r="B12" s="13"/>
      <c r="C12" s="40"/>
      <c r="D12" s="15"/>
      <c r="E12" s="15"/>
      <c r="F12" s="15"/>
      <c r="G12" s="16"/>
      <c r="H12" s="16"/>
      <c r="I12" s="16"/>
      <c r="J12" s="41"/>
      <c r="K12" s="42"/>
      <c r="L12" s="43"/>
      <c r="M12" s="19"/>
      <c r="N12" s="277" t="s">
        <v>22</v>
      </c>
    </row>
    <row r="13" spans="1:14">
      <c r="A13" s="20" t="s">
        <v>23</v>
      </c>
      <c r="B13" s="21"/>
      <c r="C13" s="44"/>
      <c r="D13" s="23"/>
      <c r="E13" s="23"/>
      <c r="F13" s="23"/>
      <c r="G13" s="24"/>
      <c r="H13" s="45"/>
      <c r="I13" s="24"/>
      <c r="J13" s="24"/>
      <c r="K13" s="46"/>
      <c r="L13" s="47"/>
      <c r="M13" s="27"/>
      <c r="N13" s="278"/>
    </row>
    <row r="14" spans="1:14">
      <c r="A14" s="20" t="s">
        <v>24</v>
      </c>
      <c r="B14" s="21"/>
      <c r="C14" s="44"/>
      <c r="D14" s="23"/>
      <c r="E14" s="23"/>
      <c r="F14" s="23"/>
      <c r="G14" s="24"/>
      <c r="H14" s="24"/>
      <c r="I14" s="24"/>
      <c r="J14" s="45"/>
      <c r="K14" s="46"/>
      <c r="L14" s="47"/>
      <c r="M14" s="27"/>
      <c r="N14" s="278"/>
    </row>
    <row r="15" spans="1:14">
      <c r="A15" s="20" t="s">
        <v>25</v>
      </c>
      <c r="B15" s="21"/>
      <c r="C15" s="44"/>
      <c r="D15" s="23"/>
      <c r="E15" s="23"/>
      <c r="F15" s="48"/>
      <c r="G15" s="24"/>
      <c r="H15" s="24"/>
      <c r="I15" s="24"/>
      <c r="J15" s="24"/>
      <c r="K15" s="46"/>
      <c r="L15" s="47"/>
      <c r="M15" s="27"/>
      <c r="N15" s="278"/>
    </row>
    <row r="16" spans="1:14">
      <c r="A16" s="20" t="s">
        <v>26</v>
      </c>
      <c r="B16" s="21"/>
      <c r="C16" s="44"/>
      <c r="D16" s="23"/>
      <c r="E16" s="23"/>
      <c r="F16" s="48"/>
      <c r="G16" s="24"/>
      <c r="H16" s="24"/>
      <c r="I16" s="24"/>
      <c r="J16" s="24"/>
      <c r="K16" s="46"/>
      <c r="L16" s="47"/>
      <c r="M16" s="27"/>
      <c r="N16" s="278"/>
    </row>
    <row r="17" spans="1:14">
      <c r="A17" s="20" t="s">
        <v>27</v>
      </c>
      <c r="B17" s="21"/>
      <c r="C17" s="44"/>
      <c r="D17" s="23"/>
      <c r="E17" s="23"/>
      <c r="F17" s="49"/>
      <c r="G17" s="24"/>
      <c r="H17" s="24"/>
      <c r="I17" s="45"/>
      <c r="J17" s="24"/>
      <c r="K17" s="46"/>
      <c r="L17" s="47"/>
      <c r="M17" s="27"/>
      <c r="N17" s="278"/>
    </row>
    <row r="18" spans="1:14">
      <c r="A18" s="20" t="s">
        <v>28</v>
      </c>
      <c r="B18" s="21"/>
      <c r="C18" s="44"/>
      <c r="D18" s="48"/>
      <c r="E18" s="23"/>
      <c r="F18" s="23"/>
      <c r="G18" s="24"/>
      <c r="H18" s="24"/>
      <c r="I18" s="24"/>
      <c r="J18" s="24"/>
      <c r="K18" s="46"/>
      <c r="L18" s="47"/>
      <c r="M18" s="27"/>
      <c r="N18" s="278"/>
    </row>
    <row r="19" spans="1:14">
      <c r="A19" s="20" t="s">
        <v>29</v>
      </c>
      <c r="B19" s="21"/>
      <c r="C19" s="44"/>
      <c r="D19" s="48"/>
      <c r="E19" s="23"/>
      <c r="F19" s="23"/>
      <c r="G19" s="24"/>
      <c r="H19" s="24"/>
      <c r="I19" s="24"/>
      <c r="J19" s="24"/>
      <c r="K19" s="46"/>
      <c r="L19" s="47"/>
      <c r="M19" s="27"/>
      <c r="N19" s="278"/>
    </row>
    <row r="20" spans="1:14">
      <c r="A20" s="20" t="s">
        <v>30</v>
      </c>
      <c r="B20" s="21"/>
      <c r="C20" s="44"/>
      <c r="D20" s="48"/>
      <c r="E20" s="23"/>
      <c r="F20" s="23"/>
      <c r="G20" s="24"/>
      <c r="H20" s="24"/>
      <c r="I20" s="24"/>
      <c r="J20" s="24"/>
      <c r="K20" s="46"/>
      <c r="L20" s="47"/>
      <c r="M20" s="27"/>
      <c r="N20" s="278"/>
    </row>
    <row r="21" spans="1:14">
      <c r="A21" s="20" t="s">
        <v>31</v>
      </c>
      <c r="B21" s="21"/>
      <c r="C21" s="44"/>
      <c r="D21" s="48"/>
      <c r="E21" s="23"/>
      <c r="F21" s="23"/>
      <c r="G21" s="24"/>
      <c r="H21" s="24"/>
      <c r="I21" s="24"/>
      <c r="J21" s="24"/>
      <c r="K21" s="46"/>
      <c r="L21" s="47"/>
      <c r="M21" s="27"/>
      <c r="N21" s="278"/>
    </row>
    <row r="22" spans="1:14">
      <c r="A22" s="20" t="s">
        <v>32</v>
      </c>
      <c r="B22" s="21"/>
      <c r="C22" s="44"/>
      <c r="D22" s="48"/>
      <c r="E22" s="23"/>
      <c r="F22" s="23"/>
      <c r="G22" s="24"/>
      <c r="H22" s="24"/>
      <c r="I22" s="24"/>
      <c r="J22" s="24"/>
      <c r="K22" s="46"/>
      <c r="L22" s="47"/>
      <c r="M22" s="27"/>
      <c r="N22" s="278"/>
    </row>
    <row r="23" spans="1:14">
      <c r="A23" s="20" t="s">
        <v>33</v>
      </c>
      <c r="B23" s="21"/>
      <c r="C23" s="44"/>
      <c r="D23" s="48"/>
      <c r="E23" s="23"/>
      <c r="F23" s="23"/>
      <c r="G23" s="24"/>
      <c r="H23" s="24"/>
      <c r="I23" s="24"/>
      <c r="J23" s="24"/>
      <c r="K23" s="46"/>
      <c r="L23" s="47"/>
      <c r="M23" s="27"/>
      <c r="N23" s="278"/>
    </row>
    <row r="24" spans="1:14">
      <c r="A24" s="20" t="s">
        <v>34</v>
      </c>
      <c r="B24" s="21"/>
      <c r="C24" s="44"/>
      <c r="D24" s="48"/>
      <c r="E24" s="23"/>
      <c r="F24" s="23"/>
      <c r="G24" s="24"/>
      <c r="H24" s="24"/>
      <c r="I24" s="24"/>
      <c r="J24" s="24"/>
      <c r="K24" s="46"/>
      <c r="L24" s="47"/>
      <c r="M24" s="27"/>
      <c r="N24" s="278"/>
    </row>
    <row r="25" spans="1:14">
      <c r="A25" s="20" t="s">
        <v>35</v>
      </c>
      <c r="B25" s="21"/>
      <c r="C25" s="44"/>
      <c r="D25" s="48"/>
      <c r="E25" s="23"/>
      <c r="F25" s="23"/>
      <c r="G25" s="24"/>
      <c r="H25" s="24"/>
      <c r="I25" s="24"/>
      <c r="J25" s="24"/>
      <c r="K25" s="46"/>
      <c r="L25" s="47"/>
      <c r="M25" s="27"/>
      <c r="N25" s="278"/>
    </row>
    <row r="26" spans="1:14">
      <c r="A26" s="20" t="s">
        <v>36</v>
      </c>
      <c r="B26" s="21"/>
      <c r="C26" s="44"/>
      <c r="D26" s="48"/>
      <c r="E26" s="23"/>
      <c r="F26" s="23"/>
      <c r="G26" s="24"/>
      <c r="H26" s="24"/>
      <c r="I26" s="24"/>
      <c r="J26" s="24"/>
      <c r="K26" s="46"/>
      <c r="L26" s="47"/>
      <c r="M26" s="27"/>
      <c r="N26" s="278"/>
    </row>
    <row r="27" spans="1:14" ht="15.75" thickBot="1">
      <c r="A27" s="59" t="s">
        <v>37</v>
      </c>
      <c r="B27" s="29"/>
      <c r="C27" s="51"/>
      <c r="D27" s="52"/>
      <c r="E27" s="31"/>
      <c r="F27" s="31"/>
      <c r="G27" s="32"/>
      <c r="H27" s="32"/>
      <c r="I27" s="32"/>
      <c r="J27" s="32"/>
      <c r="K27" s="53"/>
      <c r="L27" s="54"/>
      <c r="M27" s="34"/>
      <c r="N27" s="279"/>
    </row>
    <row r="28" spans="1:14" ht="15.75" thickBot="1">
      <c r="A28" s="55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8"/>
    </row>
    <row r="29" spans="1:14">
      <c r="A29" s="12" t="s">
        <v>39</v>
      </c>
      <c r="B29" s="13"/>
      <c r="C29" s="40"/>
      <c r="D29" s="15"/>
      <c r="E29" s="15"/>
      <c r="F29" s="15"/>
      <c r="G29" s="56"/>
      <c r="H29" s="57"/>
      <c r="I29" s="16"/>
      <c r="J29" s="16"/>
      <c r="K29" s="17"/>
      <c r="L29" s="18"/>
      <c r="M29" s="19"/>
      <c r="N29" s="277" t="s">
        <v>40</v>
      </c>
    </row>
    <row r="30" spans="1:14">
      <c r="A30" s="20" t="s">
        <v>41</v>
      </c>
      <c r="B30" s="21"/>
      <c r="C30" s="44"/>
      <c r="D30" s="23"/>
      <c r="E30" s="48"/>
      <c r="F30" s="23"/>
      <c r="G30" s="24"/>
      <c r="H30" s="24"/>
      <c r="I30" s="24"/>
      <c r="J30" s="24"/>
      <c r="K30" s="25"/>
      <c r="L30" s="26"/>
      <c r="M30" s="27"/>
      <c r="N30" s="278"/>
    </row>
    <row r="31" spans="1:14">
      <c r="A31" s="20" t="s">
        <v>42</v>
      </c>
      <c r="B31" s="21"/>
      <c r="C31" s="44"/>
      <c r="D31" s="23"/>
      <c r="E31" s="48"/>
      <c r="F31" s="23"/>
      <c r="G31" s="24"/>
      <c r="H31" s="24"/>
      <c r="I31" s="24"/>
      <c r="J31" s="24"/>
      <c r="K31" s="25"/>
      <c r="L31" s="26"/>
      <c r="M31" s="27"/>
      <c r="N31" s="278"/>
    </row>
    <row r="32" spans="1:14">
      <c r="A32" s="20" t="s">
        <v>43</v>
      </c>
      <c r="B32" s="21"/>
      <c r="C32" s="44"/>
      <c r="D32" s="23"/>
      <c r="E32" s="48"/>
      <c r="F32" s="23"/>
      <c r="G32" s="24"/>
      <c r="H32" s="24"/>
      <c r="I32" s="24"/>
      <c r="J32" s="24"/>
      <c r="K32" s="25"/>
      <c r="L32" s="26"/>
      <c r="M32" s="27"/>
      <c r="N32" s="278"/>
    </row>
    <row r="33" spans="1:14">
      <c r="A33" s="20" t="s">
        <v>44</v>
      </c>
      <c r="B33" s="21"/>
      <c r="C33" s="44"/>
      <c r="D33" s="23"/>
      <c r="E33" s="23"/>
      <c r="F33" s="23"/>
      <c r="G33" s="24"/>
      <c r="H33" s="24"/>
      <c r="I33" s="45"/>
      <c r="J33" s="24"/>
      <c r="K33" s="25"/>
      <c r="L33" s="26"/>
      <c r="M33" s="27"/>
      <c r="N33" s="278"/>
    </row>
    <row r="34" spans="1:14">
      <c r="A34" s="20" t="s">
        <v>45</v>
      </c>
      <c r="B34" s="21"/>
      <c r="C34" s="44"/>
      <c r="D34" s="45"/>
      <c r="E34" s="23"/>
      <c r="F34" s="23"/>
      <c r="G34" s="24"/>
      <c r="H34" s="24"/>
      <c r="I34" s="24"/>
      <c r="J34" s="24"/>
      <c r="K34" s="25"/>
      <c r="L34" s="26"/>
      <c r="M34" s="27"/>
      <c r="N34" s="278"/>
    </row>
    <row r="35" spans="1:14">
      <c r="A35" s="20" t="s">
        <v>46</v>
      </c>
      <c r="B35" s="21"/>
      <c r="C35" s="44"/>
      <c r="D35" s="45"/>
      <c r="E35" s="23"/>
      <c r="F35" s="23"/>
      <c r="G35" s="24"/>
      <c r="H35" s="24"/>
      <c r="I35" s="24"/>
      <c r="J35" s="24"/>
      <c r="K35" s="25"/>
      <c r="L35" s="26"/>
      <c r="M35" s="27"/>
      <c r="N35" s="278"/>
    </row>
    <row r="36" spans="1:14">
      <c r="A36" s="20" t="s">
        <v>47</v>
      </c>
      <c r="B36" s="21"/>
      <c r="C36" s="44"/>
      <c r="D36" s="23"/>
      <c r="E36" s="23"/>
      <c r="F36" s="23"/>
      <c r="G36" s="45"/>
      <c r="H36" s="58"/>
      <c r="I36" s="24"/>
      <c r="J36" s="24"/>
      <c r="K36" s="25"/>
      <c r="L36" s="26"/>
      <c r="M36" s="27"/>
      <c r="N36" s="278"/>
    </row>
    <row r="37" spans="1:14" s="39" customFormat="1">
      <c r="A37" s="20" t="s">
        <v>48</v>
      </c>
      <c r="B37" s="21"/>
      <c r="C37" s="44"/>
      <c r="D37" s="48"/>
      <c r="E37" s="23"/>
      <c r="F37" s="23"/>
      <c r="G37" s="24"/>
      <c r="H37" s="24"/>
      <c r="I37" s="24"/>
      <c r="J37" s="24"/>
      <c r="K37" s="25"/>
      <c r="L37" s="26"/>
      <c r="M37" s="27"/>
      <c r="N37" s="278"/>
    </row>
    <row r="38" spans="1:14">
      <c r="A38" s="20" t="s">
        <v>49</v>
      </c>
      <c r="B38" s="21"/>
      <c r="C38" s="44"/>
      <c r="D38" s="23"/>
      <c r="E38" s="23"/>
      <c r="F38" s="23"/>
      <c r="G38" s="24"/>
      <c r="H38" s="24"/>
      <c r="I38" s="45"/>
      <c r="J38" s="24"/>
      <c r="K38" s="25"/>
      <c r="L38" s="26"/>
      <c r="M38" s="27"/>
      <c r="N38" s="278"/>
    </row>
    <row r="39" spans="1:14">
      <c r="A39" s="20" t="s">
        <v>38</v>
      </c>
      <c r="B39" s="21"/>
      <c r="C39" s="44"/>
      <c r="D39" s="45"/>
      <c r="E39" s="23"/>
      <c r="F39" s="23"/>
      <c r="G39" s="24"/>
      <c r="H39" s="24"/>
      <c r="I39" s="24"/>
      <c r="J39" s="24"/>
      <c r="K39" s="25"/>
      <c r="L39" s="26"/>
      <c r="M39" s="27"/>
      <c r="N39" s="278"/>
    </row>
    <row r="40" spans="1:14" ht="15.75" thickBot="1">
      <c r="A40" s="59" t="s">
        <v>50</v>
      </c>
      <c r="B40" s="60"/>
      <c r="C40" s="61"/>
      <c r="D40" s="62"/>
      <c r="E40" s="62"/>
      <c r="F40" s="62"/>
      <c r="G40" s="63"/>
      <c r="H40" s="63"/>
      <c r="I40" s="63"/>
      <c r="J40" s="63"/>
      <c r="K40" s="64"/>
      <c r="L40" s="33"/>
      <c r="M40" s="65"/>
      <c r="N40" s="279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67" t="s">
        <v>51</v>
      </c>
      <c r="B42" s="68"/>
      <c r="C42" s="69"/>
      <c r="D42" s="70"/>
      <c r="E42" s="71"/>
      <c r="F42" s="71"/>
      <c r="G42" s="72"/>
      <c r="H42" s="72"/>
      <c r="I42" s="72"/>
      <c r="J42" s="72"/>
      <c r="K42" s="73"/>
      <c r="L42" s="74"/>
      <c r="M42" s="75"/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0</v>
      </c>
      <c r="D44" s="79">
        <f t="shared" si="0"/>
        <v>0</v>
      </c>
      <c r="E44" s="80">
        <f t="shared" si="0"/>
        <v>0</v>
      </c>
      <c r="F44" s="80">
        <f t="shared" si="0"/>
        <v>0</v>
      </c>
      <c r="G44" s="80">
        <f t="shared" si="0"/>
        <v>0</v>
      </c>
      <c r="H44" s="80">
        <f t="shared" si="0"/>
        <v>0</v>
      </c>
      <c r="I44" s="80">
        <f t="shared" si="0"/>
        <v>0</v>
      </c>
      <c r="J44" s="80">
        <f t="shared" si="0"/>
        <v>0</v>
      </c>
      <c r="K44" s="81">
        <f t="shared" si="0"/>
        <v>0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0</v>
      </c>
      <c r="D46" s="84">
        <f t="shared" si="1"/>
        <v>0</v>
      </c>
      <c r="E46" s="85">
        <f t="shared" si="1"/>
        <v>0</v>
      </c>
      <c r="F46" s="85">
        <f t="shared" si="1"/>
        <v>0</v>
      </c>
      <c r="G46" s="85">
        <f t="shared" si="1"/>
        <v>0</v>
      </c>
      <c r="H46" s="85">
        <f t="shared" si="1"/>
        <v>0</v>
      </c>
      <c r="I46" s="85">
        <f t="shared" si="1"/>
        <v>0</v>
      </c>
      <c r="J46" s="85">
        <f t="shared" si="1"/>
        <v>0</v>
      </c>
      <c r="K46" s="86">
        <f t="shared" si="1"/>
        <v>0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9"/>
      <c r="B50" s="103"/>
      <c r="C50" s="103"/>
      <c r="D50" s="103"/>
      <c r="E50" s="103"/>
      <c r="F50" s="103"/>
      <c r="G50" s="103"/>
      <c r="H50" s="103"/>
      <c r="I50" s="199"/>
      <c r="J50" s="199"/>
      <c r="K50" s="199"/>
      <c r="L50" s="199"/>
      <c r="M50" s="199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0</v>
      </c>
      <c r="D51" s="106">
        <f t="shared" si="2"/>
        <v>0</v>
      </c>
      <c r="E51" s="107">
        <f t="shared" si="2"/>
        <v>0</v>
      </c>
      <c r="F51" s="107">
        <f t="shared" si="2"/>
        <v>0</v>
      </c>
      <c r="G51" s="107">
        <f t="shared" si="2"/>
        <v>0</v>
      </c>
      <c r="H51" s="107">
        <f t="shared" si="2"/>
        <v>0</v>
      </c>
      <c r="I51" s="107">
        <f t="shared" si="2"/>
        <v>0</v>
      </c>
      <c r="J51" s="107">
        <f t="shared" si="2"/>
        <v>0</v>
      </c>
      <c r="K51" s="108">
        <f t="shared" si="2"/>
        <v>0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9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9"/>
      <c r="B55" s="199"/>
      <c r="C55" s="199"/>
      <c r="D55" s="199"/>
      <c r="E55" s="103"/>
      <c r="F55" s="103"/>
      <c r="G55" s="103"/>
      <c r="H55" s="199"/>
      <c r="I55" s="199"/>
      <c r="J55" s="199"/>
      <c r="K55" s="199"/>
      <c r="L55" s="199"/>
      <c r="M55" s="199"/>
      <c r="N55" s="113"/>
    </row>
    <row r="56" spans="1:14" ht="15.75" thickBot="1">
      <c r="A56" s="67" t="s">
        <v>66</v>
      </c>
      <c r="B56" s="121"/>
      <c r="C56" s="122"/>
      <c r="D56" s="123">
        <f>(D46*D54)</f>
        <v>0</v>
      </c>
      <c r="E56" s="124">
        <f>(E46*E54)</f>
        <v>0</v>
      </c>
      <c r="F56" s="124">
        <f>(F46*F54)</f>
        <v>0</v>
      </c>
      <c r="G56" s="124">
        <f>(G46*G54)</f>
        <v>0</v>
      </c>
      <c r="H56" s="124">
        <f t="shared" ref="H56" si="3">(H46*H54)</f>
        <v>0</v>
      </c>
      <c r="I56" s="124">
        <f>(I46*I54)</f>
        <v>0</v>
      </c>
      <c r="J56" s="124">
        <f>(J46*J54)</f>
        <v>0</v>
      </c>
      <c r="K56" s="125">
        <f>(K46*K54)</f>
        <v>0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9"/>
      <c r="B57" s="199"/>
      <c r="C57" s="199"/>
      <c r="D57" s="199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0</v>
      </c>
      <c r="C58" s="248"/>
      <c r="D58" s="129" t="s">
        <v>68</v>
      </c>
      <c r="E58" s="249"/>
      <c r="F58" s="249"/>
      <c r="G58" s="249"/>
      <c r="H58" s="249"/>
      <c r="I58" s="250"/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0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0</v>
      </c>
      <c r="J59" s="246"/>
      <c r="K59" s="246"/>
      <c r="L59" s="246"/>
      <c r="M59" s="246"/>
      <c r="N59" s="246"/>
    </row>
    <row r="60" spans="1:14" ht="15.75" thickBot="1">
      <c r="A60" s="199"/>
      <c r="B60" s="130"/>
      <c r="C60" s="130"/>
      <c r="D60" s="129"/>
      <c r="E60" s="262" t="s">
        <v>71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0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9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0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0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0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9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0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9"/>
      <c r="B67" s="131"/>
      <c r="C67" s="131"/>
      <c r="D67" s="199"/>
      <c r="E67" s="259" t="s">
        <v>82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 t="e">
        <f>(B66/B61)</f>
        <v>#DIV/0!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9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0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/>
      <c r="B73" s="268"/>
      <c r="C73" s="268"/>
      <c r="D73" s="199"/>
      <c r="E73" s="259" t="s">
        <v>91</v>
      </c>
      <c r="F73" s="259"/>
      <c r="G73" s="259"/>
      <c r="H73" s="259"/>
      <c r="I73" s="260">
        <v>0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9"/>
      <c r="E74" s="199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9"/>
      <c r="E75" s="259" t="s">
        <v>92</v>
      </c>
      <c r="F75" s="259"/>
      <c r="G75" s="259"/>
      <c r="H75" s="259"/>
      <c r="I75" s="260">
        <f>(I67+I68+I69+I70+I71+I73+I76+I72)</f>
        <v>0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9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9"/>
      <c r="E77" s="199"/>
      <c r="F77" s="137"/>
      <c r="G77" s="197"/>
      <c r="H77" s="197"/>
      <c r="I77" s="198"/>
      <c r="J77" s="198"/>
      <c r="K77" s="198"/>
      <c r="L77" s="198"/>
      <c r="M77" s="198"/>
      <c r="N77" s="140"/>
    </row>
    <row r="78" spans="1:14">
      <c r="A78" s="265"/>
      <c r="B78" s="265"/>
      <c r="C78" s="265"/>
      <c r="D78" s="199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99"/>
      <c r="B82" s="199"/>
      <c r="C82" s="199"/>
      <c r="D82" s="144"/>
      <c r="E82" s="262" t="s">
        <v>98</v>
      </c>
      <c r="F82" s="262"/>
      <c r="G82" s="262"/>
      <c r="H82" s="262"/>
      <c r="I82" s="246">
        <v>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0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5"/>
      <c r="F85" s="195"/>
      <c r="G85" s="195"/>
      <c r="H85" s="195"/>
      <c r="I85" s="196"/>
      <c r="J85" s="196"/>
      <c r="K85" s="196"/>
      <c r="L85" s="196"/>
      <c r="M85" s="196"/>
      <c r="N85" s="196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0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5"/>
      <c r="F87" s="195"/>
      <c r="G87" s="195"/>
      <c r="H87" s="195"/>
      <c r="I87" s="196"/>
      <c r="J87" s="196"/>
      <c r="K87" s="196"/>
      <c r="L87" s="196"/>
      <c r="M87" s="196"/>
      <c r="N87" s="196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0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A1:N90"/>
  <sheetViews>
    <sheetView workbookViewId="0">
      <selection sqref="A1:XFD104857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4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276"/>
    </row>
    <row r="2" spans="1:14" ht="15.75" thickBot="1">
      <c r="A2" s="275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276"/>
    </row>
    <row r="3" spans="1:14">
      <c r="A3" s="12" t="s">
        <v>15</v>
      </c>
      <c r="B3" s="13"/>
      <c r="C3" s="14"/>
      <c r="D3" s="179"/>
      <c r="E3" s="15"/>
      <c r="F3" s="15"/>
      <c r="G3" s="16"/>
      <c r="H3" s="16"/>
      <c r="I3" s="16"/>
      <c r="J3" s="16"/>
      <c r="K3" s="42"/>
      <c r="L3" s="43"/>
      <c r="M3" s="19"/>
      <c r="N3" s="276"/>
    </row>
    <row r="4" spans="1:14">
      <c r="A4" s="20" t="s">
        <v>16</v>
      </c>
      <c r="B4" s="21"/>
      <c r="C4" s="22"/>
      <c r="D4" s="180"/>
      <c r="E4" s="23"/>
      <c r="F4" s="23"/>
      <c r="G4" s="24"/>
      <c r="H4" s="24"/>
      <c r="I4" s="24"/>
      <c r="J4" s="24"/>
      <c r="K4" s="46"/>
      <c r="L4" s="47"/>
      <c r="M4" s="27"/>
      <c r="N4" s="276"/>
    </row>
    <row r="5" spans="1:14">
      <c r="A5" s="20" t="s">
        <v>17</v>
      </c>
      <c r="B5" s="21"/>
      <c r="C5" s="22"/>
      <c r="D5" s="180"/>
      <c r="E5" s="23"/>
      <c r="F5" s="23"/>
      <c r="G5" s="24"/>
      <c r="H5" s="24"/>
      <c r="I5" s="24"/>
      <c r="J5" s="24"/>
      <c r="K5" s="46"/>
      <c r="L5" s="47"/>
      <c r="M5" s="27"/>
      <c r="N5" s="276"/>
    </row>
    <row r="6" spans="1:14">
      <c r="A6" s="20" t="s">
        <v>18</v>
      </c>
      <c r="B6" s="21"/>
      <c r="C6" s="22"/>
      <c r="D6" s="180"/>
      <c r="E6" s="23"/>
      <c r="F6" s="23"/>
      <c r="G6" s="24"/>
      <c r="H6" s="24"/>
      <c r="I6" s="24"/>
      <c r="J6" s="24"/>
      <c r="K6" s="46"/>
      <c r="L6" s="47"/>
      <c r="M6" s="27"/>
      <c r="N6" s="276"/>
    </row>
    <row r="7" spans="1:14">
      <c r="A7" s="20" t="s">
        <v>19</v>
      </c>
      <c r="B7" s="21"/>
      <c r="C7" s="22"/>
      <c r="D7" s="180"/>
      <c r="E7" s="23"/>
      <c r="F7" s="23"/>
      <c r="G7" s="24"/>
      <c r="H7" s="24"/>
      <c r="I7" s="24"/>
      <c r="J7" s="24"/>
      <c r="K7" s="46"/>
      <c r="L7" s="47"/>
      <c r="M7" s="27"/>
      <c r="N7" s="276"/>
    </row>
    <row r="8" spans="1:14">
      <c r="A8" s="172" t="s">
        <v>20</v>
      </c>
      <c r="B8" s="173"/>
      <c r="C8" s="174"/>
      <c r="D8" s="181"/>
      <c r="E8" s="175"/>
      <c r="F8" s="175"/>
      <c r="G8" s="176"/>
      <c r="H8" s="176"/>
      <c r="I8" s="176"/>
      <c r="J8" s="176"/>
      <c r="K8" s="182"/>
      <c r="L8" s="178"/>
      <c r="M8" s="177"/>
      <c r="N8" s="276"/>
    </row>
    <row r="9" spans="1:14">
      <c r="A9" s="20" t="s">
        <v>121</v>
      </c>
      <c r="B9" s="21"/>
      <c r="C9" s="22"/>
      <c r="D9" s="180"/>
      <c r="E9" s="23"/>
      <c r="F9" s="23"/>
      <c r="G9" s="24"/>
      <c r="H9" s="24"/>
      <c r="I9" s="24"/>
      <c r="J9" s="24"/>
      <c r="K9" s="46"/>
      <c r="L9" s="47"/>
      <c r="M9" s="27"/>
      <c r="N9" s="276"/>
    </row>
    <row r="10" spans="1:14" ht="15.75" thickBot="1">
      <c r="A10" s="28" t="s">
        <v>122</v>
      </c>
      <c r="B10" s="29"/>
      <c r="C10" s="30"/>
      <c r="D10" s="183"/>
      <c r="E10" s="31"/>
      <c r="F10" s="31"/>
      <c r="G10" s="32"/>
      <c r="H10" s="32"/>
      <c r="I10" s="32"/>
      <c r="J10" s="32"/>
      <c r="K10" s="53"/>
      <c r="L10" s="54"/>
      <c r="M10" s="34"/>
      <c r="N10" s="276"/>
    </row>
    <row r="11" spans="1:14" s="39" customFormat="1" ht="15.75" thickBot="1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8"/>
    </row>
    <row r="12" spans="1:14">
      <c r="A12" s="12" t="s">
        <v>21</v>
      </c>
      <c r="B12" s="13"/>
      <c r="C12" s="40"/>
      <c r="D12" s="15"/>
      <c r="E12" s="15"/>
      <c r="F12" s="15"/>
      <c r="G12" s="16"/>
      <c r="H12" s="16"/>
      <c r="I12" s="16"/>
      <c r="J12" s="41"/>
      <c r="K12" s="42"/>
      <c r="L12" s="43"/>
      <c r="M12" s="19"/>
      <c r="N12" s="277" t="s">
        <v>22</v>
      </c>
    </row>
    <row r="13" spans="1:14">
      <c r="A13" s="20" t="s">
        <v>23</v>
      </c>
      <c r="B13" s="21"/>
      <c r="C13" s="44"/>
      <c r="D13" s="23"/>
      <c r="E13" s="23"/>
      <c r="F13" s="23"/>
      <c r="G13" s="24"/>
      <c r="H13" s="45"/>
      <c r="I13" s="24"/>
      <c r="J13" s="24"/>
      <c r="K13" s="46"/>
      <c r="L13" s="47"/>
      <c r="M13" s="27"/>
      <c r="N13" s="278"/>
    </row>
    <row r="14" spans="1:14">
      <c r="A14" s="20" t="s">
        <v>24</v>
      </c>
      <c r="B14" s="21"/>
      <c r="C14" s="44"/>
      <c r="D14" s="23"/>
      <c r="E14" s="23"/>
      <c r="F14" s="23"/>
      <c r="G14" s="24"/>
      <c r="H14" s="24"/>
      <c r="I14" s="24"/>
      <c r="J14" s="45"/>
      <c r="K14" s="46"/>
      <c r="L14" s="47"/>
      <c r="M14" s="27"/>
      <c r="N14" s="278"/>
    </row>
    <row r="15" spans="1:14">
      <c r="A15" s="20" t="s">
        <v>25</v>
      </c>
      <c r="B15" s="21"/>
      <c r="C15" s="44"/>
      <c r="D15" s="23"/>
      <c r="E15" s="23"/>
      <c r="F15" s="48"/>
      <c r="G15" s="24"/>
      <c r="H15" s="24"/>
      <c r="I15" s="24"/>
      <c r="J15" s="24"/>
      <c r="K15" s="46"/>
      <c r="L15" s="47"/>
      <c r="M15" s="27"/>
      <c r="N15" s="278"/>
    </row>
    <row r="16" spans="1:14">
      <c r="A16" s="20" t="s">
        <v>26</v>
      </c>
      <c r="B16" s="21"/>
      <c r="C16" s="44"/>
      <c r="D16" s="23"/>
      <c r="E16" s="23"/>
      <c r="F16" s="48"/>
      <c r="G16" s="24"/>
      <c r="H16" s="24"/>
      <c r="I16" s="24"/>
      <c r="J16" s="24"/>
      <c r="K16" s="46"/>
      <c r="L16" s="47"/>
      <c r="M16" s="27"/>
      <c r="N16" s="278"/>
    </row>
    <row r="17" spans="1:14">
      <c r="A17" s="20" t="s">
        <v>27</v>
      </c>
      <c r="B17" s="21"/>
      <c r="C17" s="44"/>
      <c r="D17" s="23"/>
      <c r="E17" s="23"/>
      <c r="F17" s="49"/>
      <c r="G17" s="24"/>
      <c r="H17" s="24"/>
      <c r="I17" s="45"/>
      <c r="J17" s="24"/>
      <c r="K17" s="46"/>
      <c r="L17" s="47"/>
      <c r="M17" s="27"/>
      <c r="N17" s="278"/>
    </row>
    <row r="18" spans="1:14">
      <c r="A18" s="20" t="s">
        <v>28</v>
      </c>
      <c r="B18" s="21"/>
      <c r="C18" s="44"/>
      <c r="D18" s="48"/>
      <c r="E18" s="23"/>
      <c r="F18" s="23"/>
      <c r="G18" s="24"/>
      <c r="H18" s="24"/>
      <c r="I18" s="24"/>
      <c r="J18" s="24"/>
      <c r="K18" s="46"/>
      <c r="L18" s="47"/>
      <c r="M18" s="27"/>
      <c r="N18" s="278"/>
    </row>
    <row r="19" spans="1:14">
      <c r="A19" s="20" t="s">
        <v>29</v>
      </c>
      <c r="B19" s="21"/>
      <c r="C19" s="44"/>
      <c r="D19" s="48"/>
      <c r="E19" s="23"/>
      <c r="F19" s="23"/>
      <c r="G19" s="24"/>
      <c r="H19" s="24"/>
      <c r="I19" s="24"/>
      <c r="J19" s="24"/>
      <c r="K19" s="46"/>
      <c r="L19" s="47"/>
      <c r="M19" s="27"/>
      <c r="N19" s="278"/>
    </row>
    <row r="20" spans="1:14">
      <c r="A20" s="20" t="s">
        <v>30</v>
      </c>
      <c r="B20" s="21"/>
      <c r="C20" s="44"/>
      <c r="D20" s="48"/>
      <c r="E20" s="23"/>
      <c r="F20" s="23"/>
      <c r="G20" s="24"/>
      <c r="H20" s="24"/>
      <c r="I20" s="24"/>
      <c r="J20" s="24"/>
      <c r="K20" s="46"/>
      <c r="L20" s="47"/>
      <c r="M20" s="27"/>
      <c r="N20" s="278"/>
    </row>
    <row r="21" spans="1:14">
      <c r="A21" s="20" t="s">
        <v>31</v>
      </c>
      <c r="B21" s="21"/>
      <c r="C21" s="44"/>
      <c r="D21" s="48"/>
      <c r="E21" s="23"/>
      <c r="F21" s="23"/>
      <c r="G21" s="24"/>
      <c r="H21" s="24"/>
      <c r="I21" s="24"/>
      <c r="J21" s="24"/>
      <c r="K21" s="46"/>
      <c r="L21" s="47"/>
      <c r="M21" s="27"/>
      <c r="N21" s="278"/>
    </row>
    <row r="22" spans="1:14">
      <c r="A22" s="20" t="s">
        <v>32</v>
      </c>
      <c r="B22" s="21"/>
      <c r="C22" s="44"/>
      <c r="D22" s="48"/>
      <c r="E22" s="23"/>
      <c r="F22" s="23"/>
      <c r="G22" s="24"/>
      <c r="H22" s="24"/>
      <c r="I22" s="24"/>
      <c r="J22" s="24"/>
      <c r="K22" s="46"/>
      <c r="L22" s="47"/>
      <c r="M22" s="27"/>
      <c r="N22" s="278"/>
    </row>
    <row r="23" spans="1:14">
      <c r="A23" s="20" t="s">
        <v>33</v>
      </c>
      <c r="B23" s="21"/>
      <c r="C23" s="44"/>
      <c r="D23" s="48"/>
      <c r="E23" s="23"/>
      <c r="F23" s="23"/>
      <c r="G23" s="24"/>
      <c r="H23" s="24"/>
      <c r="I23" s="24"/>
      <c r="J23" s="24"/>
      <c r="K23" s="46"/>
      <c r="L23" s="47"/>
      <c r="M23" s="27"/>
      <c r="N23" s="278"/>
    </row>
    <row r="24" spans="1:14">
      <c r="A24" s="20" t="s">
        <v>34</v>
      </c>
      <c r="B24" s="21"/>
      <c r="C24" s="44"/>
      <c r="D24" s="48"/>
      <c r="E24" s="23"/>
      <c r="F24" s="23"/>
      <c r="G24" s="24"/>
      <c r="H24" s="24"/>
      <c r="I24" s="24"/>
      <c r="J24" s="24"/>
      <c r="K24" s="46"/>
      <c r="L24" s="47"/>
      <c r="M24" s="27"/>
      <c r="N24" s="278"/>
    </row>
    <row r="25" spans="1:14">
      <c r="A25" s="20" t="s">
        <v>35</v>
      </c>
      <c r="B25" s="21"/>
      <c r="C25" s="44"/>
      <c r="D25" s="48"/>
      <c r="E25" s="23"/>
      <c r="F25" s="23"/>
      <c r="G25" s="24"/>
      <c r="H25" s="24"/>
      <c r="I25" s="24"/>
      <c r="J25" s="24"/>
      <c r="K25" s="46"/>
      <c r="L25" s="47"/>
      <c r="M25" s="27"/>
      <c r="N25" s="278"/>
    </row>
    <row r="26" spans="1:14">
      <c r="A26" s="20" t="s">
        <v>36</v>
      </c>
      <c r="B26" s="21"/>
      <c r="C26" s="44"/>
      <c r="D26" s="48"/>
      <c r="E26" s="23"/>
      <c r="F26" s="23"/>
      <c r="G26" s="24"/>
      <c r="H26" s="24"/>
      <c r="I26" s="24"/>
      <c r="J26" s="24"/>
      <c r="K26" s="46"/>
      <c r="L26" s="47"/>
      <c r="M26" s="27"/>
      <c r="N26" s="278"/>
    </row>
    <row r="27" spans="1:14" ht="15.75" thickBot="1">
      <c r="A27" s="59" t="s">
        <v>37</v>
      </c>
      <c r="B27" s="29"/>
      <c r="C27" s="51"/>
      <c r="D27" s="52"/>
      <c r="E27" s="31"/>
      <c r="F27" s="31"/>
      <c r="G27" s="32"/>
      <c r="H27" s="32"/>
      <c r="I27" s="32"/>
      <c r="J27" s="32"/>
      <c r="K27" s="53"/>
      <c r="L27" s="54"/>
      <c r="M27" s="34"/>
      <c r="N27" s="279"/>
    </row>
    <row r="28" spans="1:14" ht="15.75" thickBot="1">
      <c r="A28" s="55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8"/>
    </row>
    <row r="29" spans="1:14">
      <c r="A29" s="12" t="s">
        <v>39</v>
      </c>
      <c r="B29" s="13"/>
      <c r="C29" s="40"/>
      <c r="D29" s="15"/>
      <c r="E29" s="15"/>
      <c r="F29" s="15"/>
      <c r="G29" s="56"/>
      <c r="H29" s="57"/>
      <c r="I29" s="16"/>
      <c r="J29" s="16"/>
      <c r="K29" s="17"/>
      <c r="L29" s="18"/>
      <c r="M29" s="19"/>
      <c r="N29" s="277" t="s">
        <v>40</v>
      </c>
    </row>
    <row r="30" spans="1:14">
      <c r="A30" s="20" t="s">
        <v>41</v>
      </c>
      <c r="B30" s="21"/>
      <c r="C30" s="44"/>
      <c r="D30" s="23"/>
      <c r="E30" s="48"/>
      <c r="F30" s="23"/>
      <c r="G30" s="24"/>
      <c r="H30" s="24"/>
      <c r="I30" s="24"/>
      <c r="J30" s="24"/>
      <c r="K30" s="25"/>
      <c r="L30" s="26"/>
      <c r="M30" s="27"/>
      <c r="N30" s="278"/>
    </row>
    <row r="31" spans="1:14">
      <c r="A31" s="20" t="s">
        <v>42</v>
      </c>
      <c r="B31" s="21"/>
      <c r="C31" s="44"/>
      <c r="D31" s="23"/>
      <c r="E31" s="48"/>
      <c r="F31" s="23"/>
      <c r="G31" s="24"/>
      <c r="H31" s="24"/>
      <c r="I31" s="24"/>
      <c r="J31" s="24"/>
      <c r="K31" s="25"/>
      <c r="L31" s="26"/>
      <c r="M31" s="27"/>
      <c r="N31" s="278"/>
    </row>
    <row r="32" spans="1:14">
      <c r="A32" s="20" t="s">
        <v>43</v>
      </c>
      <c r="B32" s="21"/>
      <c r="C32" s="44"/>
      <c r="D32" s="23"/>
      <c r="E32" s="48"/>
      <c r="F32" s="23"/>
      <c r="G32" s="24"/>
      <c r="H32" s="24"/>
      <c r="I32" s="24"/>
      <c r="J32" s="24"/>
      <c r="K32" s="25"/>
      <c r="L32" s="26"/>
      <c r="M32" s="27"/>
      <c r="N32" s="278"/>
    </row>
    <row r="33" spans="1:14">
      <c r="A33" s="20" t="s">
        <v>44</v>
      </c>
      <c r="B33" s="21"/>
      <c r="C33" s="44"/>
      <c r="D33" s="23"/>
      <c r="E33" s="23"/>
      <c r="F33" s="23"/>
      <c r="G33" s="24"/>
      <c r="H33" s="24"/>
      <c r="I33" s="45"/>
      <c r="J33" s="24"/>
      <c r="K33" s="25"/>
      <c r="L33" s="26"/>
      <c r="M33" s="27"/>
      <c r="N33" s="278"/>
    </row>
    <row r="34" spans="1:14">
      <c r="A34" s="20" t="s">
        <v>45</v>
      </c>
      <c r="B34" s="21"/>
      <c r="C34" s="44"/>
      <c r="D34" s="45"/>
      <c r="E34" s="23"/>
      <c r="F34" s="23"/>
      <c r="G34" s="24"/>
      <c r="H34" s="24"/>
      <c r="I34" s="24"/>
      <c r="J34" s="24"/>
      <c r="K34" s="25"/>
      <c r="L34" s="26"/>
      <c r="M34" s="27"/>
      <c r="N34" s="278"/>
    </row>
    <row r="35" spans="1:14">
      <c r="A35" s="20" t="s">
        <v>46</v>
      </c>
      <c r="B35" s="21"/>
      <c r="C35" s="44"/>
      <c r="D35" s="45"/>
      <c r="E35" s="23"/>
      <c r="F35" s="23"/>
      <c r="G35" s="24"/>
      <c r="H35" s="24"/>
      <c r="I35" s="24"/>
      <c r="J35" s="24"/>
      <c r="K35" s="25"/>
      <c r="L35" s="26"/>
      <c r="M35" s="27"/>
      <c r="N35" s="278"/>
    </row>
    <row r="36" spans="1:14">
      <c r="A36" s="20" t="s">
        <v>47</v>
      </c>
      <c r="B36" s="21"/>
      <c r="C36" s="44"/>
      <c r="D36" s="23"/>
      <c r="E36" s="23"/>
      <c r="F36" s="23"/>
      <c r="G36" s="45"/>
      <c r="H36" s="58"/>
      <c r="I36" s="24"/>
      <c r="J36" s="24"/>
      <c r="K36" s="25"/>
      <c r="L36" s="26"/>
      <c r="M36" s="27"/>
      <c r="N36" s="278"/>
    </row>
    <row r="37" spans="1:14" s="39" customFormat="1">
      <c r="A37" s="20" t="s">
        <v>48</v>
      </c>
      <c r="B37" s="21"/>
      <c r="C37" s="44"/>
      <c r="D37" s="48"/>
      <c r="E37" s="23"/>
      <c r="F37" s="23"/>
      <c r="G37" s="24"/>
      <c r="H37" s="24"/>
      <c r="I37" s="24"/>
      <c r="J37" s="24"/>
      <c r="K37" s="25"/>
      <c r="L37" s="26"/>
      <c r="M37" s="27"/>
      <c r="N37" s="278"/>
    </row>
    <row r="38" spans="1:14">
      <c r="A38" s="20" t="s">
        <v>49</v>
      </c>
      <c r="B38" s="21"/>
      <c r="C38" s="44"/>
      <c r="D38" s="23"/>
      <c r="E38" s="23"/>
      <c r="F38" s="23"/>
      <c r="G38" s="24"/>
      <c r="H38" s="24"/>
      <c r="I38" s="45"/>
      <c r="J38" s="24"/>
      <c r="K38" s="25"/>
      <c r="L38" s="26"/>
      <c r="M38" s="27"/>
      <c r="N38" s="278"/>
    </row>
    <row r="39" spans="1:14">
      <c r="A39" s="20" t="s">
        <v>38</v>
      </c>
      <c r="B39" s="21"/>
      <c r="C39" s="44"/>
      <c r="D39" s="45"/>
      <c r="E39" s="23"/>
      <c r="F39" s="23"/>
      <c r="G39" s="24"/>
      <c r="H39" s="24"/>
      <c r="I39" s="24"/>
      <c r="J39" s="24"/>
      <c r="K39" s="25"/>
      <c r="L39" s="26"/>
      <c r="M39" s="27"/>
      <c r="N39" s="278"/>
    </row>
    <row r="40" spans="1:14" ht="15.75" thickBot="1">
      <c r="A40" s="59" t="s">
        <v>50</v>
      </c>
      <c r="B40" s="60"/>
      <c r="C40" s="61"/>
      <c r="D40" s="62"/>
      <c r="E40" s="62"/>
      <c r="F40" s="62"/>
      <c r="G40" s="63"/>
      <c r="H40" s="63"/>
      <c r="I40" s="63"/>
      <c r="J40" s="63"/>
      <c r="K40" s="64"/>
      <c r="L40" s="33"/>
      <c r="M40" s="65"/>
      <c r="N40" s="279"/>
    </row>
    <row r="41" spans="1:14" s="66" customFormat="1" ht="15.75" thickBot="1">
      <c r="A41" s="257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</row>
    <row r="42" spans="1:14" ht="15.75" thickBot="1">
      <c r="A42" s="67" t="s">
        <v>51</v>
      </c>
      <c r="B42" s="68"/>
      <c r="C42" s="69"/>
      <c r="D42" s="70"/>
      <c r="E42" s="71"/>
      <c r="F42" s="71"/>
      <c r="G42" s="72"/>
      <c r="H42" s="72"/>
      <c r="I42" s="72"/>
      <c r="J42" s="72"/>
      <c r="K42" s="73"/>
      <c r="L42" s="74"/>
      <c r="M42" s="75"/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8"/>
    </row>
    <row r="44" spans="1:14" ht="15.75" thickBot="1">
      <c r="A44" s="76" t="s">
        <v>52</v>
      </c>
      <c r="B44" s="77">
        <f t="shared" ref="B44:M44" si="0">SUM(B3:B42)</f>
        <v>0</v>
      </c>
      <c r="C44" s="78">
        <f t="shared" si="0"/>
        <v>0</v>
      </c>
      <c r="D44" s="79">
        <f t="shared" si="0"/>
        <v>0</v>
      </c>
      <c r="E44" s="80">
        <f t="shared" si="0"/>
        <v>0</v>
      </c>
      <c r="F44" s="80">
        <f t="shared" si="0"/>
        <v>0</v>
      </c>
      <c r="G44" s="80">
        <f t="shared" si="0"/>
        <v>0</v>
      </c>
      <c r="H44" s="80">
        <f t="shared" si="0"/>
        <v>0</v>
      </c>
      <c r="I44" s="80">
        <f t="shared" si="0"/>
        <v>0</v>
      </c>
      <c r="J44" s="80">
        <f t="shared" si="0"/>
        <v>0</v>
      </c>
      <c r="K44" s="81">
        <f t="shared" si="0"/>
        <v>0</v>
      </c>
      <c r="L44" s="77">
        <f t="shared" si="0"/>
        <v>0</v>
      </c>
      <c r="M44" s="78">
        <f t="shared" si="0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8"/>
    </row>
    <row r="46" spans="1:14" ht="15.75" thickBot="1">
      <c r="A46" s="76" t="s">
        <v>53</v>
      </c>
      <c r="B46" s="82">
        <f t="shared" ref="B46:M46" si="1">SUM(B3:B42)</f>
        <v>0</v>
      </c>
      <c r="C46" s="83">
        <f t="shared" si="1"/>
        <v>0</v>
      </c>
      <c r="D46" s="84">
        <f t="shared" si="1"/>
        <v>0</v>
      </c>
      <c r="E46" s="85">
        <f t="shared" si="1"/>
        <v>0</v>
      </c>
      <c r="F46" s="85">
        <f t="shared" si="1"/>
        <v>0</v>
      </c>
      <c r="G46" s="85">
        <f t="shared" si="1"/>
        <v>0</v>
      </c>
      <c r="H46" s="85">
        <f t="shared" si="1"/>
        <v>0</v>
      </c>
      <c r="I46" s="85">
        <f t="shared" si="1"/>
        <v>0</v>
      </c>
      <c r="J46" s="85">
        <f t="shared" si="1"/>
        <v>0</v>
      </c>
      <c r="K46" s="86">
        <f t="shared" si="1"/>
        <v>0</v>
      </c>
      <c r="L46" s="82">
        <f t="shared" si="1"/>
        <v>0</v>
      </c>
      <c r="M46" s="83">
        <f t="shared" si="1"/>
        <v>0</v>
      </c>
      <c r="N46" s="38"/>
    </row>
    <row r="47" spans="1:14" s="39" customFormat="1" ht="15.75" thickBo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</row>
    <row r="48" spans="1:14">
      <c r="A48" s="87" t="s">
        <v>54</v>
      </c>
      <c r="B48" s="88" t="s">
        <v>55</v>
      </c>
      <c r="C48" s="89" t="s">
        <v>56</v>
      </c>
      <c r="D48" s="90" t="s">
        <v>57</v>
      </c>
      <c r="E48" s="91" t="s">
        <v>57</v>
      </c>
      <c r="F48" s="91" t="s">
        <v>57</v>
      </c>
      <c r="G48" s="91" t="s">
        <v>58</v>
      </c>
      <c r="H48" s="91" t="s">
        <v>58</v>
      </c>
      <c r="I48" s="91" t="s">
        <v>58</v>
      </c>
      <c r="J48" s="92" t="s">
        <v>58</v>
      </c>
      <c r="K48" s="93" t="s">
        <v>58</v>
      </c>
      <c r="L48" s="12" t="s">
        <v>58</v>
      </c>
      <c r="M48" s="94" t="s">
        <v>59</v>
      </c>
      <c r="N48" s="35"/>
    </row>
    <row r="49" spans="1:14" ht="15.75" thickBot="1">
      <c r="A49" s="50" t="s">
        <v>14</v>
      </c>
      <c r="B49" s="95">
        <v>0</v>
      </c>
      <c r="C49" s="96">
        <v>10.5</v>
      </c>
      <c r="D49" s="97">
        <v>10.199999999999999</v>
      </c>
      <c r="E49" s="98">
        <v>10.199999999999999</v>
      </c>
      <c r="F49" s="98">
        <v>10.199999999999999</v>
      </c>
      <c r="G49" s="98">
        <v>10.3</v>
      </c>
      <c r="H49" s="98">
        <v>10.5</v>
      </c>
      <c r="I49" s="99">
        <v>10.4</v>
      </c>
      <c r="J49" s="99">
        <v>10.6</v>
      </c>
      <c r="K49" s="99">
        <v>10.4</v>
      </c>
      <c r="L49" s="100">
        <v>0</v>
      </c>
      <c r="M49" s="101">
        <v>0</v>
      </c>
      <c r="N49" s="35"/>
    </row>
    <row r="50" spans="1:14" ht="15.75" thickBot="1">
      <c r="A50" s="199"/>
      <c r="B50" s="103"/>
      <c r="C50" s="103"/>
      <c r="D50" s="103"/>
      <c r="E50" s="103"/>
      <c r="F50" s="103"/>
      <c r="G50" s="103"/>
      <c r="H50" s="103"/>
      <c r="I50" s="199"/>
      <c r="J50" s="199"/>
      <c r="K50" s="199"/>
      <c r="L50" s="199"/>
      <c r="M50" s="199"/>
      <c r="N50" s="35"/>
    </row>
    <row r="51" spans="1:14" ht="15.75" thickBot="1">
      <c r="A51" s="67" t="s">
        <v>60</v>
      </c>
      <c r="B51" s="104">
        <f t="shared" ref="B51:M51" si="2">(B44*B49)</f>
        <v>0</v>
      </c>
      <c r="C51" s="105">
        <f t="shared" si="2"/>
        <v>0</v>
      </c>
      <c r="D51" s="106">
        <f t="shared" si="2"/>
        <v>0</v>
      </c>
      <c r="E51" s="107">
        <f t="shared" si="2"/>
        <v>0</v>
      </c>
      <c r="F51" s="107">
        <f t="shared" si="2"/>
        <v>0</v>
      </c>
      <c r="G51" s="107">
        <f t="shared" si="2"/>
        <v>0</v>
      </c>
      <c r="H51" s="107">
        <f t="shared" si="2"/>
        <v>0</v>
      </c>
      <c r="I51" s="107">
        <f t="shared" si="2"/>
        <v>0</v>
      </c>
      <c r="J51" s="107">
        <f t="shared" si="2"/>
        <v>0</v>
      </c>
      <c r="K51" s="108">
        <f t="shared" si="2"/>
        <v>0</v>
      </c>
      <c r="L51" s="104">
        <f t="shared" si="2"/>
        <v>0</v>
      </c>
      <c r="M51" s="109">
        <f t="shared" si="2"/>
        <v>0</v>
      </c>
      <c r="N51" s="110" t="s">
        <v>61</v>
      </c>
    </row>
    <row r="52" spans="1:14" ht="15.75" thickBot="1">
      <c r="A52" s="199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35"/>
    </row>
    <row r="53" spans="1:14">
      <c r="A53" s="87" t="s">
        <v>62</v>
      </c>
      <c r="B53" s="88"/>
      <c r="C53" s="89"/>
      <c r="D53" s="90" t="s">
        <v>63</v>
      </c>
      <c r="E53" s="91" t="s">
        <v>63</v>
      </c>
      <c r="F53" s="91" t="s">
        <v>63</v>
      </c>
      <c r="G53" s="91" t="s">
        <v>63</v>
      </c>
      <c r="H53" s="91" t="s">
        <v>64</v>
      </c>
      <c r="I53" s="92" t="s">
        <v>64</v>
      </c>
      <c r="J53" s="91" t="s">
        <v>64</v>
      </c>
      <c r="K53" s="111" t="s">
        <v>64</v>
      </c>
      <c r="L53" s="112" t="s">
        <v>64</v>
      </c>
      <c r="M53" s="94" t="s">
        <v>64</v>
      </c>
      <c r="N53" s="113"/>
    </row>
    <row r="54" spans="1:14" ht="15.75" thickBot="1">
      <c r="A54" s="50" t="s">
        <v>65</v>
      </c>
      <c r="B54" s="114"/>
      <c r="C54" s="115"/>
      <c r="D54" s="116">
        <v>8.6999999999999994E-2</v>
      </c>
      <c r="E54" s="117">
        <v>8.6999999999999994E-2</v>
      </c>
      <c r="F54" s="117">
        <v>8.6999999999999994E-2</v>
      </c>
      <c r="G54" s="117">
        <v>8.6999999999999994E-2</v>
      </c>
      <c r="H54" s="117">
        <v>8.6999999999999994E-2</v>
      </c>
      <c r="I54" s="117">
        <v>8.6999999999999994E-2</v>
      </c>
      <c r="J54" s="117">
        <v>8.6999999999999994E-2</v>
      </c>
      <c r="K54" s="118">
        <v>8.6999999999999994E-2</v>
      </c>
      <c r="L54" s="119">
        <v>0</v>
      </c>
      <c r="M54" s="120">
        <v>0</v>
      </c>
      <c r="N54" s="35"/>
    </row>
    <row r="55" spans="1:14" ht="15.75" thickBot="1">
      <c r="A55" s="199"/>
      <c r="B55" s="199"/>
      <c r="C55" s="199"/>
      <c r="D55" s="199"/>
      <c r="E55" s="103"/>
      <c r="F55" s="103"/>
      <c r="G55" s="103"/>
      <c r="H55" s="199"/>
      <c r="I55" s="199"/>
      <c r="J55" s="199"/>
      <c r="K55" s="199"/>
      <c r="L55" s="199"/>
      <c r="M55" s="199"/>
      <c r="N55" s="113"/>
    </row>
    <row r="56" spans="1:14" ht="15.75" thickBot="1">
      <c r="A56" s="67" t="s">
        <v>66</v>
      </c>
      <c r="B56" s="121"/>
      <c r="C56" s="122"/>
      <c r="D56" s="123">
        <f>(D46*D54)</f>
        <v>0</v>
      </c>
      <c r="E56" s="124">
        <f>(E46*E54)</f>
        <v>0</v>
      </c>
      <c r="F56" s="124">
        <f>(F46*F54)</f>
        <v>0</v>
      </c>
      <c r="G56" s="124">
        <f>(G46*G54)</f>
        <v>0</v>
      </c>
      <c r="H56" s="124">
        <f t="shared" ref="H56" si="3">(H46*H54)</f>
        <v>0</v>
      </c>
      <c r="I56" s="124">
        <f>(I46*I54)</f>
        <v>0</v>
      </c>
      <c r="J56" s="124">
        <f>(J46*J54)</f>
        <v>0</v>
      </c>
      <c r="K56" s="125">
        <f>(K46*K54)</f>
        <v>0</v>
      </c>
      <c r="L56" s="126">
        <f>(L46*L54)</f>
        <v>0</v>
      </c>
      <c r="M56" s="127">
        <f>(M46*M54)</f>
        <v>0</v>
      </c>
      <c r="N56" s="35"/>
    </row>
    <row r="57" spans="1:14" ht="15.75" thickBot="1">
      <c r="A57" s="199"/>
      <c r="B57" s="199"/>
      <c r="C57" s="199"/>
      <c r="D57" s="199"/>
      <c r="E57" s="128"/>
      <c r="F57" s="128"/>
      <c r="G57" s="128"/>
      <c r="H57" s="128"/>
      <c r="I57" s="128"/>
      <c r="J57" s="128"/>
      <c r="K57" s="128"/>
      <c r="L57" s="128"/>
      <c r="M57" s="128"/>
      <c r="N57" s="35"/>
    </row>
    <row r="58" spans="1:14" ht="15.75" thickBot="1">
      <c r="A58" s="76" t="s">
        <v>67</v>
      </c>
      <c r="B58" s="247">
        <f>SUM(B44:M44)</f>
        <v>0</v>
      </c>
      <c r="C58" s="248"/>
      <c r="D58" s="129" t="s">
        <v>68</v>
      </c>
      <c r="E58" s="249"/>
      <c r="F58" s="249"/>
      <c r="G58" s="249"/>
      <c r="H58" s="249"/>
      <c r="I58" s="250"/>
      <c r="J58" s="250"/>
      <c r="K58" s="250"/>
      <c r="L58" s="250"/>
      <c r="M58" s="250"/>
      <c r="N58" s="250"/>
    </row>
    <row r="59" spans="1:14" ht="15.75" thickBot="1">
      <c r="A59" s="76" t="s">
        <v>69</v>
      </c>
      <c r="B59" s="247">
        <f>(I83+I84)</f>
        <v>0</v>
      </c>
      <c r="C59" s="248"/>
      <c r="D59" s="129" t="s">
        <v>68</v>
      </c>
      <c r="E59" s="262" t="s">
        <v>70</v>
      </c>
      <c r="F59" s="262"/>
      <c r="G59" s="262"/>
      <c r="H59" s="262"/>
      <c r="I59" s="246">
        <f>(I60+I61)</f>
        <v>0</v>
      </c>
      <c r="J59" s="246"/>
      <c r="K59" s="246"/>
      <c r="L59" s="246"/>
      <c r="M59" s="246"/>
      <c r="N59" s="246"/>
    </row>
    <row r="60" spans="1:14" ht="15.75" thickBot="1">
      <c r="A60" s="199"/>
      <c r="B60" s="130"/>
      <c r="C60" s="130"/>
      <c r="D60" s="129"/>
      <c r="E60" s="262" t="s">
        <v>71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72</v>
      </c>
      <c r="B61" s="247">
        <f>(B58-B59)</f>
        <v>0</v>
      </c>
      <c r="C61" s="248"/>
      <c r="D61" s="129" t="s">
        <v>68</v>
      </c>
      <c r="E61" s="262" t="s">
        <v>73</v>
      </c>
      <c r="F61" s="262"/>
      <c r="G61" s="262"/>
      <c r="H61" s="262"/>
      <c r="I61" s="246">
        <v>0</v>
      </c>
      <c r="J61" s="246"/>
      <c r="K61" s="246"/>
      <c r="L61" s="246"/>
      <c r="M61" s="246"/>
      <c r="N61" s="246"/>
    </row>
    <row r="62" spans="1:14" ht="15.75" thickBot="1">
      <c r="A62" s="199"/>
      <c r="B62" s="131"/>
      <c r="C62" s="131"/>
      <c r="D62" s="129"/>
      <c r="E62" s="262" t="s">
        <v>74</v>
      </c>
      <c r="F62" s="262"/>
      <c r="G62" s="262"/>
      <c r="H62" s="262"/>
      <c r="I62" s="246">
        <v>0</v>
      </c>
      <c r="J62" s="246"/>
      <c r="K62" s="246"/>
      <c r="L62" s="246"/>
      <c r="M62" s="246"/>
      <c r="N62" s="246"/>
    </row>
    <row r="63" spans="1:14" ht="15.75" thickBot="1">
      <c r="A63" s="76" t="s">
        <v>75</v>
      </c>
      <c r="B63" s="247">
        <f>SUM(B51:M51)</f>
        <v>0</v>
      </c>
      <c r="C63" s="248"/>
      <c r="D63" s="129" t="s">
        <v>61</v>
      </c>
      <c r="E63" s="262" t="s">
        <v>76</v>
      </c>
      <c r="F63" s="262"/>
      <c r="G63" s="262"/>
      <c r="H63" s="262"/>
      <c r="I63" s="246">
        <v>0</v>
      </c>
      <c r="J63" s="246"/>
      <c r="K63" s="246"/>
      <c r="L63" s="246"/>
      <c r="M63" s="246"/>
      <c r="N63" s="246"/>
    </row>
    <row r="64" spans="1:14" ht="15.75" thickBot="1">
      <c r="A64" s="76" t="s">
        <v>77</v>
      </c>
      <c r="B64" s="247">
        <f>SUM(B56:M56)</f>
        <v>0</v>
      </c>
      <c r="C64" s="248"/>
      <c r="D64" s="129" t="s">
        <v>61</v>
      </c>
      <c r="E64" s="261" t="s">
        <v>78</v>
      </c>
      <c r="F64" s="261"/>
      <c r="G64" s="261"/>
      <c r="H64" s="261"/>
      <c r="I64" s="261"/>
      <c r="J64" s="261"/>
      <c r="K64" s="261"/>
      <c r="L64" s="261"/>
      <c r="M64" s="261"/>
      <c r="N64" s="261"/>
    </row>
    <row r="65" spans="1:14" ht="15.75" thickBot="1">
      <c r="A65" s="199"/>
      <c r="B65" s="131"/>
      <c r="C65" s="131"/>
      <c r="D65" s="129"/>
      <c r="E65" s="262" t="s">
        <v>79</v>
      </c>
      <c r="F65" s="262"/>
      <c r="G65" s="262"/>
      <c r="H65" s="262"/>
      <c r="I65" s="246">
        <v>0</v>
      </c>
      <c r="J65" s="246"/>
      <c r="K65" s="246"/>
      <c r="L65" s="246"/>
      <c r="M65" s="246"/>
      <c r="N65" s="246"/>
    </row>
    <row r="66" spans="1:14" ht="15.75" thickBot="1">
      <c r="A66" s="76" t="s">
        <v>80</v>
      </c>
      <c r="B66" s="247">
        <f>(B63+B64)</f>
        <v>0</v>
      </c>
      <c r="C66" s="248"/>
      <c r="D66" s="129" t="s">
        <v>61</v>
      </c>
      <c r="E66" s="262" t="s">
        <v>81</v>
      </c>
      <c r="F66" s="262"/>
      <c r="G66" s="262"/>
      <c r="H66" s="262"/>
      <c r="I66" s="246">
        <v>0</v>
      </c>
      <c r="J66" s="246"/>
      <c r="K66" s="246"/>
      <c r="L66" s="246"/>
      <c r="M66" s="246"/>
      <c r="N66" s="246"/>
    </row>
    <row r="67" spans="1:14" ht="15.75" thickBot="1">
      <c r="A67" s="199"/>
      <c r="B67" s="131"/>
      <c r="C67" s="131"/>
      <c r="D67" s="199"/>
      <c r="E67" s="259" t="s">
        <v>82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83</v>
      </c>
      <c r="B68" s="263" t="e">
        <f>(B66/B61)</f>
        <v>#DIV/0!</v>
      </c>
      <c r="C68" s="264"/>
      <c r="D68" s="129" t="s">
        <v>61</v>
      </c>
      <c r="E68" s="259" t="s">
        <v>84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2"/>
      <c r="C69" s="132"/>
      <c r="D69" s="199"/>
      <c r="E69" s="259" t="s">
        <v>85</v>
      </c>
      <c r="F69" s="259"/>
      <c r="G69" s="259"/>
      <c r="H69" s="259"/>
      <c r="I69" s="260">
        <v>0</v>
      </c>
      <c r="J69" s="260"/>
      <c r="K69" s="260"/>
      <c r="L69" s="260"/>
      <c r="M69" s="260"/>
      <c r="N69" s="260"/>
    </row>
    <row r="70" spans="1:14" ht="15.75" thickBot="1">
      <c r="A70" s="76" t="s">
        <v>86</v>
      </c>
      <c r="B70" s="266">
        <v>0</v>
      </c>
      <c r="C70" s="267"/>
      <c r="D70" s="129" t="s">
        <v>68</v>
      </c>
      <c r="E70" s="259" t="s">
        <v>87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 ht="15.75" thickBot="1">
      <c r="A71" s="36"/>
      <c r="B71" s="133"/>
      <c r="C71" s="133"/>
      <c r="D71" s="129"/>
      <c r="E71" s="259" t="s">
        <v>88</v>
      </c>
      <c r="F71" s="259"/>
      <c r="G71" s="259"/>
      <c r="H71" s="259"/>
      <c r="I71" s="260">
        <v>0</v>
      </c>
      <c r="J71" s="260"/>
      <c r="K71" s="260"/>
      <c r="L71" s="260"/>
      <c r="M71" s="260"/>
      <c r="N71" s="260"/>
    </row>
    <row r="72" spans="1:14" ht="15.75" thickBot="1">
      <c r="A72" s="76" t="s">
        <v>89</v>
      </c>
      <c r="B72" s="266">
        <f>I80+I82</f>
        <v>0</v>
      </c>
      <c r="C72" s="267"/>
      <c r="D72" s="129" t="s">
        <v>68</v>
      </c>
      <c r="E72" s="259" t="s">
        <v>90</v>
      </c>
      <c r="F72" s="259"/>
      <c r="G72" s="259"/>
      <c r="H72" s="259"/>
      <c r="I72" s="260">
        <v>0</v>
      </c>
      <c r="J72" s="260"/>
      <c r="K72" s="260"/>
      <c r="L72" s="260"/>
      <c r="M72" s="260"/>
      <c r="N72" s="260"/>
    </row>
    <row r="73" spans="1:14">
      <c r="A73" s="268"/>
      <c r="B73" s="268"/>
      <c r="C73" s="268"/>
      <c r="D73" s="199"/>
      <c r="E73" s="259" t="s">
        <v>91</v>
      </c>
      <c r="F73" s="259"/>
      <c r="G73" s="259"/>
      <c r="H73" s="259"/>
      <c r="I73" s="260">
        <v>0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99"/>
      <c r="E74" s="199"/>
      <c r="F74" s="134"/>
      <c r="G74" s="134"/>
      <c r="H74" s="134"/>
      <c r="I74" s="135"/>
      <c r="J74" s="135"/>
      <c r="K74" s="135"/>
      <c r="L74" s="135"/>
      <c r="M74" s="135"/>
      <c r="N74" s="136"/>
    </row>
    <row r="75" spans="1:14">
      <c r="A75" s="268"/>
      <c r="B75" s="268"/>
      <c r="C75" s="268"/>
      <c r="D75" s="199"/>
      <c r="E75" s="259" t="s">
        <v>92</v>
      </c>
      <c r="F75" s="259"/>
      <c r="G75" s="259"/>
      <c r="H75" s="259"/>
      <c r="I75" s="260">
        <f>(I67+I68+I69+I70+I71+I73+I76+I72)</f>
        <v>0</v>
      </c>
      <c r="J75" s="260"/>
      <c r="K75" s="260"/>
      <c r="L75" s="260"/>
      <c r="M75" s="260"/>
      <c r="N75" s="260"/>
    </row>
    <row r="76" spans="1:14">
      <c r="A76" s="268"/>
      <c r="B76" s="268"/>
      <c r="C76" s="268"/>
      <c r="D76" s="199"/>
      <c r="E76" s="259" t="s">
        <v>93</v>
      </c>
      <c r="F76" s="259"/>
      <c r="G76" s="259"/>
      <c r="H76" s="259"/>
      <c r="I76" s="260">
        <f>(I65+I66)</f>
        <v>0</v>
      </c>
      <c r="J76" s="260"/>
      <c r="K76" s="260"/>
      <c r="L76" s="260"/>
      <c r="M76" s="260"/>
      <c r="N76" s="260"/>
    </row>
    <row r="77" spans="1:14">
      <c r="A77" s="268"/>
      <c r="B77" s="268"/>
      <c r="C77" s="268"/>
      <c r="D77" s="199"/>
      <c r="E77" s="199"/>
      <c r="F77" s="137"/>
      <c r="G77" s="197"/>
      <c r="H77" s="197"/>
      <c r="I77" s="198"/>
      <c r="J77" s="198"/>
      <c r="K77" s="198"/>
      <c r="L77" s="198"/>
      <c r="M77" s="198"/>
      <c r="N77" s="140"/>
    </row>
    <row r="78" spans="1:14">
      <c r="A78" s="265"/>
      <c r="B78" s="265"/>
      <c r="C78" s="265"/>
      <c r="D78" s="199"/>
      <c r="E78" s="262" t="s">
        <v>94</v>
      </c>
      <c r="F78" s="262"/>
      <c r="G78" s="262"/>
      <c r="H78" s="262"/>
      <c r="I78" s="246">
        <v>0</v>
      </c>
      <c r="J78" s="246"/>
      <c r="K78" s="246"/>
      <c r="L78" s="246"/>
      <c r="M78" s="246"/>
      <c r="N78" s="246"/>
    </row>
    <row r="79" spans="1:14">
      <c r="A79" s="142"/>
      <c r="B79" s="143"/>
      <c r="C79" s="143"/>
      <c r="D79" s="144"/>
      <c r="E79" s="262" t="s">
        <v>95</v>
      </c>
      <c r="F79" s="262"/>
      <c r="G79" s="262"/>
      <c r="H79" s="262"/>
      <c r="I79" s="246">
        <v>0</v>
      </c>
      <c r="J79" s="246"/>
      <c r="K79" s="246"/>
      <c r="L79" s="246"/>
      <c r="M79" s="246"/>
      <c r="N79" s="246"/>
    </row>
    <row r="80" spans="1:14">
      <c r="A80" s="142"/>
      <c r="B80" s="143"/>
      <c r="C80" s="143"/>
      <c r="D80" s="144"/>
      <c r="E80" s="262" t="s">
        <v>96</v>
      </c>
      <c r="F80" s="262"/>
      <c r="G80" s="262"/>
      <c r="H80" s="262"/>
      <c r="I80" s="269">
        <v>0</v>
      </c>
      <c r="J80" s="269"/>
      <c r="K80" s="269"/>
      <c r="L80" s="269"/>
      <c r="M80" s="269"/>
      <c r="N80" s="269"/>
    </row>
    <row r="81" spans="1:14">
      <c r="A81" s="142"/>
      <c r="B81" s="143"/>
      <c r="C81" s="143"/>
      <c r="D81" s="144"/>
      <c r="E81" s="262" t="s">
        <v>97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99"/>
      <c r="B82" s="199"/>
      <c r="C82" s="199"/>
      <c r="D82" s="144"/>
      <c r="E82" s="262" t="s">
        <v>98</v>
      </c>
      <c r="F82" s="262"/>
      <c r="G82" s="262"/>
      <c r="H82" s="262"/>
      <c r="I82" s="246">
        <v>0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262" t="s">
        <v>99</v>
      </c>
      <c r="F83" s="262"/>
      <c r="G83" s="262"/>
      <c r="H83" s="262"/>
      <c r="I83" s="246">
        <v>0</v>
      </c>
      <c r="J83" s="246"/>
      <c r="K83" s="246"/>
      <c r="L83" s="246"/>
      <c r="M83" s="246"/>
      <c r="N83" s="246"/>
    </row>
    <row r="84" spans="1:14">
      <c r="A84" s="144"/>
      <c r="B84" s="144"/>
      <c r="C84" s="144"/>
      <c r="D84" s="144"/>
      <c r="E84" s="262" t="s">
        <v>100</v>
      </c>
      <c r="F84" s="262"/>
      <c r="G84" s="262"/>
      <c r="H84" s="262"/>
      <c r="I84" s="246">
        <v>0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95"/>
      <c r="F85" s="195"/>
      <c r="G85" s="195"/>
      <c r="H85" s="195"/>
      <c r="I85" s="196"/>
      <c r="J85" s="196"/>
      <c r="K85" s="196"/>
      <c r="L85" s="196"/>
      <c r="M85" s="196"/>
      <c r="N85" s="196"/>
    </row>
    <row r="86" spans="1:14">
      <c r="A86" s="144"/>
      <c r="B86" s="144"/>
      <c r="C86" s="144"/>
      <c r="D86" s="144"/>
      <c r="E86" s="262" t="s">
        <v>101</v>
      </c>
      <c r="F86" s="262"/>
      <c r="G86" s="262"/>
      <c r="H86" s="262"/>
      <c r="I86" s="246">
        <f>SUM(I78:N84)</f>
        <v>0</v>
      </c>
      <c r="J86" s="246"/>
      <c r="K86" s="246"/>
      <c r="L86" s="246"/>
      <c r="M86" s="246"/>
      <c r="N86" s="246"/>
    </row>
    <row r="87" spans="1:14">
      <c r="A87" s="144"/>
      <c r="B87" s="144"/>
      <c r="C87" s="144"/>
      <c r="D87" s="144"/>
      <c r="E87" s="195"/>
      <c r="F87" s="195"/>
      <c r="G87" s="195"/>
      <c r="H87" s="195"/>
      <c r="I87" s="196"/>
      <c r="J87" s="196"/>
      <c r="K87" s="196"/>
      <c r="L87" s="196"/>
      <c r="M87" s="196"/>
      <c r="N87" s="196"/>
    </row>
    <row r="88" spans="1:14" ht="15.75" thickBot="1">
      <c r="A88" s="270">
        <f ca="1">NOW()</f>
        <v>45133.524284143517</v>
      </c>
      <c r="B88" s="270"/>
      <c r="C88" s="270"/>
      <c r="D88" s="270"/>
      <c r="E88" s="259" t="s">
        <v>102</v>
      </c>
      <c r="F88" s="259"/>
      <c r="G88" s="259"/>
      <c r="H88" s="259"/>
      <c r="I88" s="260">
        <f>(I86-I75)</f>
        <v>0</v>
      </c>
      <c r="J88" s="260"/>
      <c r="K88" s="260"/>
      <c r="L88" s="260"/>
      <c r="M88" s="260"/>
      <c r="N88" s="260"/>
    </row>
    <row r="89" spans="1:14" ht="15.75" thickTop="1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35"/>
    </row>
    <row r="90" spans="1:14">
      <c r="A90" s="144"/>
      <c r="B90" s="144"/>
      <c r="C90" s="144"/>
      <c r="D90" s="144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88"/>
  <sheetViews>
    <sheetView topLeftCell="A44" workbookViewId="0">
      <selection activeCell="A56" sqref="A56:N8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110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1959</v>
      </c>
      <c r="D3" s="209"/>
      <c r="E3" s="41"/>
      <c r="F3" s="41"/>
      <c r="G3" s="41"/>
      <c r="H3" s="41"/>
      <c r="I3" s="41"/>
      <c r="J3" s="41"/>
      <c r="K3" s="210"/>
      <c r="L3" s="208"/>
      <c r="M3" s="14"/>
      <c r="N3" s="253"/>
    </row>
    <row r="4" spans="1:14">
      <c r="A4" s="211" t="s">
        <v>16</v>
      </c>
      <c r="B4" s="212"/>
      <c r="C4" s="22">
        <v>24148</v>
      </c>
      <c r="D4" s="213"/>
      <c r="E4" s="45"/>
      <c r="F4" s="45"/>
      <c r="G4" s="45"/>
      <c r="H4" s="45"/>
      <c r="I4" s="45"/>
      <c r="J4" s="45"/>
      <c r="K4" s="214"/>
      <c r="L4" s="212"/>
      <c r="M4" s="22"/>
      <c r="N4" s="253"/>
    </row>
    <row r="5" spans="1:14">
      <c r="A5" s="211" t="s">
        <v>17</v>
      </c>
      <c r="B5" s="212"/>
      <c r="C5" s="22">
        <v>3482</v>
      </c>
      <c r="D5" s="213"/>
      <c r="E5" s="45"/>
      <c r="F5" s="45"/>
      <c r="G5" s="45"/>
      <c r="H5" s="45"/>
      <c r="I5" s="45"/>
      <c r="J5" s="45"/>
      <c r="K5" s="214"/>
      <c r="L5" s="212"/>
      <c r="M5" s="22"/>
      <c r="N5" s="253"/>
    </row>
    <row r="6" spans="1:14">
      <c r="A6" s="211" t="s">
        <v>18</v>
      </c>
      <c r="B6" s="212"/>
      <c r="C6" s="22">
        <v>4093</v>
      </c>
      <c r="D6" s="213"/>
      <c r="E6" s="45"/>
      <c r="F6" s="45"/>
      <c r="G6" s="45"/>
      <c r="H6" s="45"/>
      <c r="I6" s="45"/>
      <c r="J6" s="45"/>
      <c r="K6" s="214"/>
      <c r="L6" s="212"/>
      <c r="M6" s="22"/>
      <c r="N6" s="253"/>
    </row>
    <row r="7" spans="1:14">
      <c r="A7" s="211" t="s">
        <v>19</v>
      </c>
      <c r="B7" s="212"/>
      <c r="C7" s="22">
        <v>2541</v>
      </c>
      <c r="D7" s="213"/>
      <c r="E7" s="45"/>
      <c r="F7" s="45"/>
      <c r="G7" s="45"/>
      <c r="H7" s="45"/>
      <c r="I7" s="45"/>
      <c r="J7" s="45"/>
      <c r="K7" s="214"/>
      <c r="L7" s="212"/>
      <c r="M7" s="22"/>
      <c r="N7" s="253"/>
    </row>
    <row r="8" spans="1:14" ht="15.75" thickBot="1">
      <c r="A8" s="215" t="s">
        <v>20</v>
      </c>
      <c r="B8" s="216"/>
      <c r="C8" s="30">
        <v>9021</v>
      </c>
      <c r="D8" s="217"/>
      <c r="E8" s="218"/>
      <c r="F8" s="218"/>
      <c r="G8" s="218"/>
      <c r="H8" s="218"/>
      <c r="I8" s="218"/>
      <c r="J8" s="218"/>
      <c r="K8" s="219"/>
      <c r="L8" s="216"/>
      <c r="M8" s="30"/>
      <c r="N8" s="220"/>
    </row>
    <row r="9" spans="1:14" s="39" customFormat="1" ht="15.75" thickBot="1">
      <c r="A9" s="20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2"/>
    </row>
    <row r="10" spans="1:14">
      <c r="A10" s="207" t="s">
        <v>21</v>
      </c>
      <c r="B10" s="208"/>
      <c r="C10" s="41"/>
      <c r="D10" s="41"/>
      <c r="E10" s="41"/>
      <c r="F10" s="41"/>
      <c r="G10" s="41"/>
      <c r="H10" s="41"/>
      <c r="I10" s="41"/>
      <c r="J10" s="41">
        <v>2248</v>
      </c>
      <c r="K10" s="14"/>
      <c r="L10" s="209"/>
      <c r="M10" s="14"/>
      <c r="N10" s="254" t="s">
        <v>22</v>
      </c>
    </row>
    <row r="11" spans="1:14">
      <c r="A11" s="211" t="s">
        <v>23</v>
      </c>
      <c r="B11" s="212"/>
      <c r="C11" s="45"/>
      <c r="D11" s="45"/>
      <c r="E11" s="45"/>
      <c r="F11" s="45"/>
      <c r="G11" s="45"/>
      <c r="H11" s="45">
        <v>1724</v>
      </c>
      <c r="I11" s="45"/>
      <c r="J11" s="45"/>
      <c r="K11" s="22"/>
      <c r="L11" s="213"/>
      <c r="M11" s="22"/>
      <c r="N11" s="255"/>
    </row>
    <row r="12" spans="1:14">
      <c r="A12" s="211" t="s">
        <v>24</v>
      </c>
      <c r="B12" s="212"/>
      <c r="C12" s="45"/>
      <c r="D12" s="45"/>
      <c r="E12" s="45"/>
      <c r="F12" s="45"/>
      <c r="G12" s="45"/>
      <c r="H12" s="45"/>
      <c r="I12" s="45"/>
      <c r="J12" s="45">
        <v>2065</v>
      </c>
      <c r="K12" s="22"/>
      <c r="L12" s="213"/>
      <c r="M12" s="22"/>
      <c r="N12" s="255"/>
    </row>
    <row r="13" spans="1:14">
      <c r="A13" s="211" t="s">
        <v>25</v>
      </c>
      <c r="B13" s="212"/>
      <c r="C13" s="45"/>
      <c r="D13" s="45"/>
      <c r="E13" s="45"/>
      <c r="F13" s="45">
        <v>371</v>
      </c>
      <c r="G13" s="45"/>
      <c r="H13" s="45"/>
      <c r="I13" s="45"/>
      <c r="J13" s="45"/>
      <c r="K13" s="22"/>
      <c r="L13" s="213"/>
      <c r="M13" s="22"/>
      <c r="N13" s="255"/>
    </row>
    <row r="14" spans="1:14">
      <c r="A14" s="211" t="s">
        <v>26</v>
      </c>
      <c r="B14" s="212"/>
      <c r="C14" s="45"/>
      <c r="D14" s="45"/>
      <c r="E14" s="45"/>
      <c r="F14" s="45">
        <v>240</v>
      </c>
      <c r="G14" s="45"/>
      <c r="H14" s="45"/>
      <c r="I14" s="45"/>
      <c r="J14" s="45"/>
      <c r="K14" s="22"/>
      <c r="L14" s="213"/>
      <c r="M14" s="22"/>
      <c r="N14" s="255"/>
    </row>
    <row r="15" spans="1:14">
      <c r="A15" s="211" t="s">
        <v>27</v>
      </c>
      <c r="B15" s="212"/>
      <c r="C15" s="45"/>
      <c r="D15" s="45"/>
      <c r="E15" s="45"/>
      <c r="F15" s="202"/>
      <c r="G15" s="45"/>
      <c r="H15" s="45"/>
      <c r="I15" s="45">
        <v>1132</v>
      </c>
      <c r="J15" s="45"/>
      <c r="K15" s="22"/>
      <c r="L15" s="213"/>
      <c r="M15" s="22"/>
      <c r="N15" s="255"/>
    </row>
    <row r="16" spans="1:14">
      <c r="A16" s="211" t="s">
        <v>28</v>
      </c>
      <c r="B16" s="212"/>
      <c r="C16" s="45"/>
      <c r="D16" s="45">
        <v>146</v>
      </c>
      <c r="E16" s="45"/>
      <c r="F16" s="45"/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29</v>
      </c>
      <c r="B17" s="212"/>
      <c r="C17" s="45"/>
      <c r="D17" s="45">
        <v>94</v>
      </c>
      <c r="E17" s="45"/>
      <c r="F17" s="45"/>
      <c r="G17" s="45"/>
      <c r="H17" s="45"/>
      <c r="I17" s="45"/>
      <c r="J17" s="45"/>
      <c r="K17" s="22"/>
      <c r="L17" s="213"/>
      <c r="M17" s="22"/>
      <c r="N17" s="255"/>
    </row>
    <row r="18" spans="1:14">
      <c r="A18" s="211" t="s">
        <v>30</v>
      </c>
      <c r="B18" s="212"/>
      <c r="C18" s="45"/>
      <c r="D18" s="45">
        <v>198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31</v>
      </c>
      <c r="B19" s="212"/>
      <c r="C19" s="45"/>
      <c r="D19" s="45">
        <v>117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32</v>
      </c>
      <c r="B20" s="212"/>
      <c r="C20" s="45"/>
      <c r="D20" s="45">
        <v>181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33</v>
      </c>
      <c r="B21" s="212"/>
      <c r="C21" s="45"/>
      <c r="D21" s="45">
        <v>379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34</v>
      </c>
      <c r="B22" s="212"/>
      <c r="C22" s="45"/>
      <c r="D22" s="45">
        <v>205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35</v>
      </c>
      <c r="B23" s="212"/>
      <c r="C23" s="45"/>
      <c r="D23" s="45">
        <v>117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36</v>
      </c>
      <c r="B24" s="212"/>
      <c r="C24" s="45"/>
      <c r="D24" s="45">
        <v>163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 ht="15.75" thickBot="1">
      <c r="A25" s="223" t="s">
        <v>37</v>
      </c>
      <c r="B25" s="216"/>
      <c r="C25" s="218"/>
      <c r="D25" s="218">
        <v>252</v>
      </c>
      <c r="E25" s="218"/>
      <c r="F25" s="218"/>
      <c r="G25" s="218"/>
      <c r="H25" s="218"/>
      <c r="I25" s="218"/>
      <c r="J25" s="218"/>
      <c r="K25" s="30"/>
      <c r="L25" s="217"/>
      <c r="M25" s="30"/>
      <c r="N25" s="256"/>
    </row>
    <row r="26" spans="1:14" ht="15.75" thickBot="1">
      <c r="A26" s="224"/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2"/>
    </row>
    <row r="27" spans="1:14">
      <c r="A27" s="207" t="s">
        <v>39</v>
      </c>
      <c r="B27" s="208"/>
      <c r="C27" s="41"/>
      <c r="D27" s="41"/>
      <c r="E27" s="41"/>
      <c r="F27" s="41"/>
      <c r="G27" s="41">
        <v>912</v>
      </c>
      <c r="H27" s="201"/>
      <c r="I27" s="41"/>
      <c r="J27" s="41"/>
      <c r="K27" s="210"/>
      <c r="L27" s="208"/>
      <c r="M27" s="14"/>
      <c r="N27" s="254" t="s">
        <v>40</v>
      </c>
    </row>
    <row r="28" spans="1:14">
      <c r="A28" s="211" t="s">
        <v>41</v>
      </c>
      <c r="B28" s="212"/>
      <c r="C28" s="45"/>
      <c r="D28" s="45"/>
      <c r="E28" s="45">
        <v>98</v>
      </c>
      <c r="F28" s="45"/>
      <c r="G28" s="45"/>
      <c r="H28" s="45"/>
      <c r="I28" s="45"/>
      <c r="J28" s="45"/>
      <c r="K28" s="214"/>
      <c r="L28" s="212"/>
      <c r="M28" s="22"/>
      <c r="N28" s="255"/>
    </row>
    <row r="29" spans="1:14">
      <c r="A29" s="211" t="s">
        <v>42</v>
      </c>
      <c r="B29" s="212"/>
      <c r="C29" s="45"/>
      <c r="D29" s="45"/>
      <c r="E29" s="45">
        <v>312</v>
      </c>
      <c r="F29" s="45"/>
      <c r="G29" s="45"/>
      <c r="H29" s="45"/>
      <c r="I29" s="45"/>
      <c r="J29" s="45"/>
      <c r="K29" s="214"/>
      <c r="L29" s="212"/>
      <c r="M29" s="22"/>
      <c r="N29" s="255"/>
    </row>
    <row r="30" spans="1:14">
      <c r="A30" s="211" t="s">
        <v>43</v>
      </c>
      <c r="B30" s="212"/>
      <c r="C30" s="45"/>
      <c r="D30" s="45"/>
      <c r="E30" s="45">
        <v>307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44</v>
      </c>
      <c r="B31" s="212"/>
      <c r="C31" s="45"/>
      <c r="D31" s="45"/>
      <c r="E31" s="45"/>
      <c r="F31" s="45"/>
      <c r="G31" s="45"/>
      <c r="H31" s="45"/>
      <c r="I31" s="45">
        <v>622</v>
      </c>
      <c r="J31" s="45"/>
      <c r="K31" s="214"/>
      <c r="L31" s="212"/>
      <c r="M31" s="22"/>
      <c r="N31" s="255"/>
    </row>
    <row r="32" spans="1:14">
      <c r="A32" s="211" t="s">
        <v>45</v>
      </c>
      <c r="B32" s="212"/>
      <c r="C32" s="45"/>
      <c r="D32" s="45">
        <v>113</v>
      </c>
      <c r="E32" s="45"/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46</v>
      </c>
      <c r="B33" s="212"/>
      <c r="C33" s="45"/>
      <c r="D33" s="45">
        <v>228</v>
      </c>
      <c r="E33" s="45"/>
      <c r="F33" s="45"/>
      <c r="G33" s="45"/>
      <c r="H33" s="45"/>
      <c r="I33" s="45"/>
      <c r="J33" s="45"/>
      <c r="K33" s="214"/>
      <c r="L33" s="212"/>
      <c r="M33" s="22"/>
      <c r="N33" s="255"/>
    </row>
    <row r="34" spans="1:14">
      <c r="A34" s="211" t="s">
        <v>47</v>
      </c>
      <c r="B34" s="212"/>
      <c r="C34" s="45"/>
      <c r="D34" s="45"/>
      <c r="E34" s="45"/>
      <c r="F34" s="45"/>
      <c r="G34" s="45">
        <v>777</v>
      </c>
      <c r="H34" s="202"/>
      <c r="I34" s="45"/>
      <c r="J34" s="45"/>
      <c r="K34" s="214"/>
      <c r="L34" s="212"/>
      <c r="M34" s="22"/>
      <c r="N34" s="255"/>
    </row>
    <row r="35" spans="1:14" s="39" customFormat="1">
      <c r="A35" s="211" t="s">
        <v>48</v>
      </c>
      <c r="B35" s="212"/>
      <c r="C35" s="45"/>
      <c r="D35" s="45">
        <v>346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49</v>
      </c>
      <c r="B36" s="212"/>
      <c r="C36" s="45"/>
      <c r="D36" s="45"/>
      <c r="E36" s="45"/>
      <c r="F36" s="45"/>
      <c r="G36" s="45"/>
      <c r="H36" s="45"/>
      <c r="I36" s="45">
        <v>1214</v>
      </c>
      <c r="J36" s="45"/>
      <c r="K36" s="214"/>
      <c r="L36" s="212"/>
      <c r="M36" s="22"/>
      <c r="N36" s="255"/>
    </row>
    <row r="37" spans="1:14">
      <c r="A37" s="211" t="s">
        <v>38</v>
      </c>
      <c r="B37" s="212"/>
      <c r="C37" s="45"/>
      <c r="D37" s="45">
        <v>584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 ht="15.75" thickBot="1">
      <c r="A38" s="223" t="s">
        <v>50</v>
      </c>
      <c r="B38" s="225"/>
      <c r="C38" s="226"/>
      <c r="D38" s="226"/>
      <c r="E38" s="226"/>
      <c r="F38" s="226"/>
      <c r="G38" s="226"/>
      <c r="H38" s="226"/>
      <c r="I38" s="226"/>
      <c r="J38" s="226"/>
      <c r="K38" s="227">
        <v>4143</v>
      </c>
      <c r="L38" s="216"/>
      <c r="M38" s="228"/>
      <c r="N38" s="256"/>
    </row>
    <row r="39" spans="1:14" s="66" customFormat="1" ht="15.75" thickBot="1">
      <c r="A39" s="25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</row>
    <row r="40" spans="1:14" ht="15.75" thickBot="1">
      <c r="A40" s="235" t="s">
        <v>107</v>
      </c>
      <c r="B40" s="236"/>
      <c r="C40" s="237"/>
      <c r="D40" s="238"/>
      <c r="E40" s="239"/>
      <c r="F40" s="239"/>
      <c r="G40" s="239"/>
      <c r="H40" s="239"/>
      <c r="I40" s="239"/>
      <c r="J40" s="239"/>
      <c r="K40" s="240"/>
      <c r="L40" s="236">
        <v>22718</v>
      </c>
      <c r="M40" s="237"/>
      <c r="N40" s="222"/>
    </row>
    <row r="41" spans="1:14" s="39" customFormat="1" ht="15.75" thickBot="1">
      <c r="A41" s="153" t="s">
        <v>107</v>
      </c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>
        <v>27479</v>
      </c>
      <c r="M41" s="155"/>
      <c r="N41" s="38"/>
    </row>
    <row r="42" spans="1:14" ht="15.75" thickBot="1">
      <c r="A42" s="147" t="s">
        <v>52</v>
      </c>
      <c r="B42" s="148">
        <f t="shared" ref="B42:M42" si="0">SUM(B3:B40)</f>
        <v>0</v>
      </c>
      <c r="C42" s="149">
        <f t="shared" si="0"/>
        <v>45244</v>
      </c>
      <c r="D42" s="150">
        <f t="shared" si="0"/>
        <v>3123</v>
      </c>
      <c r="E42" s="151">
        <f t="shared" si="0"/>
        <v>717</v>
      </c>
      <c r="F42" s="151">
        <f t="shared" si="0"/>
        <v>611</v>
      </c>
      <c r="G42" s="151">
        <f t="shared" si="0"/>
        <v>1689</v>
      </c>
      <c r="H42" s="151">
        <f t="shared" si="0"/>
        <v>1724</v>
      </c>
      <c r="I42" s="151">
        <f t="shared" si="0"/>
        <v>2968</v>
      </c>
      <c r="J42" s="151">
        <f t="shared" si="0"/>
        <v>4313</v>
      </c>
      <c r="K42" s="152">
        <f t="shared" si="0"/>
        <v>4143</v>
      </c>
      <c r="L42" s="148">
        <f>SUM(L3:L41)</f>
        <v>50197</v>
      </c>
      <c r="M42" s="149">
        <f t="shared" si="0"/>
        <v>0</v>
      </c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  <c r="N43" s="38"/>
    </row>
    <row r="44" spans="1:14" ht="15.75" thickBot="1">
      <c r="A44" s="76" t="s">
        <v>53</v>
      </c>
      <c r="B44" s="82">
        <f t="shared" ref="B44:M44" si="1">SUM(B3:B40)</f>
        <v>0</v>
      </c>
      <c r="C44" s="83">
        <f t="shared" si="1"/>
        <v>45244</v>
      </c>
      <c r="D44" s="84">
        <f t="shared" si="1"/>
        <v>3123</v>
      </c>
      <c r="E44" s="85">
        <f t="shared" si="1"/>
        <v>717</v>
      </c>
      <c r="F44" s="85">
        <f t="shared" si="1"/>
        <v>611</v>
      </c>
      <c r="G44" s="85">
        <f t="shared" si="1"/>
        <v>1689</v>
      </c>
      <c r="H44" s="85">
        <f t="shared" si="1"/>
        <v>1724</v>
      </c>
      <c r="I44" s="85">
        <f t="shared" si="1"/>
        <v>2968</v>
      </c>
      <c r="J44" s="85">
        <f t="shared" si="1"/>
        <v>4313</v>
      </c>
      <c r="K44" s="86">
        <f t="shared" si="1"/>
        <v>4143</v>
      </c>
      <c r="L44" s="82">
        <f>SUM(L3:L41)</f>
        <v>50197</v>
      </c>
      <c r="M44" s="83">
        <f t="shared" si="1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8"/>
    </row>
    <row r="46" spans="1:14">
      <c r="A46" s="87" t="s">
        <v>54</v>
      </c>
      <c r="B46" s="88" t="s">
        <v>55</v>
      </c>
      <c r="C46" s="89" t="s">
        <v>56</v>
      </c>
      <c r="D46" s="90" t="s">
        <v>57</v>
      </c>
      <c r="E46" s="91" t="s">
        <v>57</v>
      </c>
      <c r="F46" s="91" t="s">
        <v>57</v>
      </c>
      <c r="G46" s="91" t="s">
        <v>58</v>
      </c>
      <c r="H46" s="91" t="s">
        <v>58</v>
      </c>
      <c r="I46" s="91" t="s">
        <v>58</v>
      </c>
      <c r="J46" s="92" t="s">
        <v>58</v>
      </c>
      <c r="K46" s="93" t="s">
        <v>58</v>
      </c>
      <c r="L46" s="12" t="s">
        <v>58</v>
      </c>
      <c r="M46" s="94" t="s">
        <v>59</v>
      </c>
      <c r="N46" s="35"/>
    </row>
    <row r="47" spans="1:14" ht="15.75" thickBot="1">
      <c r="A47" s="50" t="s">
        <v>14</v>
      </c>
      <c r="B47" s="95">
        <v>0</v>
      </c>
      <c r="C47" s="96">
        <v>10.5</v>
      </c>
      <c r="D47" s="97">
        <v>10.199999999999999</v>
      </c>
      <c r="E47" s="98">
        <v>10.199999999999999</v>
      </c>
      <c r="F47" s="98">
        <v>10.199999999999999</v>
      </c>
      <c r="G47" s="98">
        <v>10.3</v>
      </c>
      <c r="H47" s="98">
        <v>10.5</v>
      </c>
      <c r="I47" s="99">
        <v>10.4</v>
      </c>
      <c r="J47" s="99">
        <v>10.6</v>
      </c>
      <c r="K47" s="99">
        <v>10.4</v>
      </c>
      <c r="L47" s="100">
        <v>11</v>
      </c>
      <c r="M47" s="101">
        <v>0</v>
      </c>
      <c r="N47" s="35"/>
    </row>
    <row r="48" spans="1:14" ht="15.75" thickBot="1">
      <c r="A48" s="161"/>
      <c r="B48" s="103"/>
      <c r="C48" s="103"/>
      <c r="D48" s="103"/>
      <c r="E48" s="103"/>
      <c r="F48" s="103"/>
      <c r="G48" s="103"/>
      <c r="H48" s="103"/>
      <c r="I48" s="161"/>
      <c r="J48" s="161"/>
      <c r="K48" s="161"/>
      <c r="L48" s="161"/>
      <c r="M48" s="161"/>
      <c r="N48" s="35"/>
    </row>
    <row r="49" spans="1:14" ht="15.75" thickBot="1">
      <c r="A49" s="67" t="s">
        <v>60</v>
      </c>
      <c r="B49" s="104">
        <f t="shared" ref="B49:M49" si="2">(B42*B47)</f>
        <v>0</v>
      </c>
      <c r="C49" s="105">
        <f t="shared" si="2"/>
        <v>475062</v>
      </c>
      <c r="D49" s="106">
        <f t="shared" si="2"/>
        <v>31854.6</v>
      </c>
      <c r="E49" s="107">
        <f t="shared" si="2"/>
        <v>7313.4</v>
      </c>
      <c r="F49" s="107">
        <f t="shared" si="2"/>
        <v>6232.2</v>
      </c>
      <c r="G49" s="107">
        <f t="shared" si="2"/>
        <v>17396.7</v>
      </c>
      <c r="H49" s="107">
        <f t="shared" si="2"/>
        <v>18102</v>
      </c>
      <c r="I49" s="107">
        <f t="shared" si="2"/>
        <v>30867.200000000001</v>
      </c>
      <c r="J49" s="107">
        <f t="shared" si="2"/>
        <v>45717.799999999996</v>
      </c>
      <c r="K49" s="108">
        <f t="shared" si="2"/>
        <v>43087.200000000004</v>
      </c>
      <c r="L49" s="104">
        <f t="shared" si="2"/>
        <v>552167</v>
      </c>
      <c r="M49" s="109">
        <f t="shared" si="2"/>
        <v>0</v>
      </c>
      <c r="N49" s="110" t="s">
        <v>61</v>
      </c>
    </row>
    <row r="50" spans="1:14" ht="15.75" thickBot="1">
      <c r="A50" s="161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35"/>
    </row>
    <row r="51" spans="1:14">
      <c r="A51" s="87" t="s">
        <v>62</v>
      </c>
      <c r="B51" s="88"/>
      <c r="C51" s="89"/>
      <c r="D51" s="90" t="s">
        <v>63</v>
      </c>
      <c r="E51" s="91" t="s">
        <v>63</v>
      </c>
      <c r="F51" s="91" t="s">
        <v>63</v>
      </c>
      <c r="G51" s="91" t="s">
        <v>63</v>
      </c>
      <c r="H51" s="91" t="s">
        <v>64</v>
      </c>
      <c r="I51" s="92" t="s">
        <v>64</v>
      </c>
      <c r="J51" s="91" t="s">
        <v>64</v>
      </c>
      <c r="K51" s="111" t="s">
        <v>64</v>
      </c>
      <c r="L51" s="112" t="s">
        <v>64</v>
      </c>
      <c r="M51" s="94" t="s">
        <v>64</v>
      </c>
      <c r="N51" s="113"/>
    </row>
    <row r="52" spans="1:14" ht="15.75" thickBot="1">
      <c r="A52" s="50" t="s">
        <v>65</v>
      </c>
      <c r="B52" s="114"/>
      <c r="C52" s="115"/>
      <c r="D52" s="116">
        <v>8.6999999999999994E-2</v>
      </c>
      <c r="E52" s="117">
        <v>8.6999999999999994E-2</v>
      </c>
      <c r="F52" s="117">
        <v>8.6999999999999994E-2</v>
      </c>
      <c r="G52" s="117">
        <v>8.6999999999999994E-2</v>
      </c>
      <c r="H52" s="117">
        <v>8.6999999999999994E-2</v>
      </c>
      <c r="I52" s="117">
        <v>8.6999999999999994E-2</v>
      </c>
      <c r="J52" s="117">
        <v>8.6999999999999994E-2</v>
      </c>
      <c r="K52" s="118">
        <v>8.6999999999999994E-2</v>
      </c>
      <c r="L52" s="119">
        <v>0</v>
      </c>
      <c r="M52" s="120">
        <v>0</v>
      </c>
      <c r="N52" s="35"/>
    </row>
    <row r="53" spans="1:14" ht="15.75" thickBot="1">
      <c r="A53" s="161"/>
      <c r="B53" s="161"/>
      <c r="C53" s="161"/>
      <c r="D53" s="161"/>
      <c r="E53" s="103"/>
      <c r="F53" s="103"/>
      <c r="G53" s="103"/>
      <c r="H53" s="161"/>
      <c r="I53" s="161"/>
      <c r="J53" s="161"/>
      <c r="K53" s="161"/>
      <c r="L53" s="161"/>
      <c r="M53" s="161"/>
      <c r="N53" s="113"/>
    </row>
    <row r="54" spans="1:14" ht="15.75" thickBot="1">
      <c r="A54" s="67" t="s">
        <v>66</v>
      </c>
      <c r="B54" s="121"/>
      <c r="C54" s="122"/>
      <c r="D54" s="123">
        <f>(D44*D52)</f>
        <v>271.70099999999996</v>
      </c>
      <c r="E54" s="124">
        <f>(E44*E52)</f>
        <v>62.378999999999998</v>
      </c>
      <c r="F54" s="124">
        <f>(F44*F52)</f>
        <v>53.156999999999996</v>
      </c>
      <c r="G54" s="124">
        <f>(G44*G52)</f>
        <v>146.94299999999998</v>
      </c>
      <c r="H54" s="124">
        <f t="shared" ref="H54" si="3">(H44*H52)</f>
        <v>149.988</v>
      </c>
      <c r="I54" s="124">
        <f>(I44*I52)</f>
        <v>258.21600000000001</v>
      </c>
      <c r="J54" s="124">
        <f>(J44*J52)</f>
        <v>375.23099999999999</v>
      </c>
      <c r="K54" s="125">
        <f>(K44*K52)</f>
        <v>360.44099999999997</v>
      </c>
      <c r="L54" s="126">
        <f>(L44*L52)</f>
        <v>0</v>
      </c>
      <c r="M54" s="127">
        <f>(M44*M52)</f>
        <v>0</v>
      </c>
      <c r="N54" s="35"/>
    </row>
    <row r="55" spans="1:14" ht="15.75" thickBot="1">
      <c r="A55" s="161"/>
      <c r="B55" s="161"/>
      <c r="C55" s="161"/>
      <c r="D55" s="161"/>
      <c r="E55" s="128"/>
      <c r="F55" s="128"/>
      <c r="G55" s="128"/>
      <c r="H55" s="128"/>
      <c r="I55" s="128"/>
      <c r="J55" s="128"/>
      <c r="K55" s="128"/>
      <c r="L55" s="128"/>
      <c r="M55" s="128"/>
      <c r="N55" s="35"/>
    </row>
    <row r="56" spans="1:14" ht="15.75" thickBot="1">
      <c r="A56" s="76" t="s">
        <v>67</v>
      </c>
      <c r="B56" s="247">
        <f>SUM(B42:M42)</f>
        <v>114729</v>
      </c>
      <c r="C56" s="248"/>
      <c r="D56" s="129" t="s">
        <v>68</v>
      </c>
      <c r="E56" s="249">
        <v>45081</v>
      </c>
      <c r="F56" s="249"/>
      <c r="G56" s="249"/>
      <c r="H56" s="249"/>
      <c r="I56" s="250" t="s">
        <v>111</v>
      </c>
      <c r="J56" s="250"/>
      <c r="K56" s="250"/>
      <c r="L56" s="250"/>
      <c r="M56" s="250"/>
      <c r="N56" s="250"/>
    </row>
    <row r="57" spans="1:14" ht="15.75" thickBot="1">
      <c r="A57" s="76" t="s">
        <v>69</v>
      </c>
      <c r="B57" s="247">
        <f>(I81+I82)</f>
        <v>618</v>
      </c>
      <c r="C57" s="248"/>
      <c r="D57" s="129" t="s">
        <v>68</v>
      </c>
      <c r="E57" s="262" t="s">
        <v>70</v>
      </c>
      <c r="F57" s="262"/>
      <c r="G57" s="262"/>
      <c r="H57" s="262"/>
      <c r="I57" s="246">
        <f>(I58+I59)</f>
        <v>114734</v>
      </c>
      <c r="J57" s="246"/>
      <c r="K57" s="246"/>
      <c r="L57" s="246"/>
      <c r="M57" s="246"/>
      <c r="N57" s="246"/>
    </row>
    <row r="58" spans="1:14" ht="15.75" thickBot="1">
      <c r="A58" s="161"/>
      <c r="B58" s="130"/>
      <c r="C58" s="130"/>
      <c r="D58" s="129"/>
      <c r="E58" s="262" t="s">
        <v>71</v>
      </c>
      <c r="F58" s="262"/>
      <c r="G58" s="262"/>
      <c r="H58" s="262"/>
      <c r="I58" s="246">
        <v>114734</v>
      </c>
      <c r="J58" s="246"/>
      <c r="K58" s="246"/>
      <c r="L58" s="246"/>
      <c r="M58" s="246"/>
      <c r="N58" s="246"/>
    </row>
    <row r="59" spans="1:14" ht="15.75" thickBot="1">
      <c r="A59" s="76" t="s">
        <v>72</v>
      </c>
      <c r="B59" s="247">
        <f>(B56-B57)</f>
        <v>114111</v>
      </c>
      <c r="C59" s="248"/>
      <c r="D59" s="129" t="s">
        <v>68</v>
      </c>
      <c r="E59" s="262" t="s">
        <v>73</v>
      </c>
      <c r="F59" s="262"/>
      <c r="G59" s="262"/>
      <c r="H59" s="262"/>
      <c r="I59" s="246">
        <v>0</v>
      </c>
      <c r="J59" s="246"/>
      <c r="K59" s="246"/>
      <c r="L59" s="246"/>
      <c r="M59" s="246"/>
      <c r="N59" s="246"/>
    </row>
    <row r="60" spans="1:14" ht="15.75" thickBot="1">
      <c r="A60" s="161"/>
      <c r="B60" s="131"/>
      <c r="C60" s="131"/>
      <c r="D60" s="129"/>
      <c r="E60" s="262" t="s">
        <v>74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75</v>
      </c>
      <c r="B61" s="247">
        <f>SUM(B49:M49)</f>
        <v>1227800.1000000001</v>
      </c>
      <c r="C61" s="248"/>
      <c r="D61" s="129" t="s">
        <v>61</v>
      </c>
      <c r="E61" s="262" t="s">
        <v>76</v>
      </c>
      <c r="F61" s="262"/>
      <c r="G61" s="262"/>
      <c r="H61" s="262"/>
      <c r="I61" s="246">
        <v>114734</v>
      </c>
      <c r="J61" s="246"/>
      <c r="K61" s="246"/>
      <c r="L61" s="246"/>
      <c r="M61" s="246"/>
      <c r="N61" s="246"/>
    </row>
    <row r="62" spans="1:14" ht="15.75" thickBot="1">
      <c r="A62" s="76" t="s">
        <v>77</v>
      </c>
      <c r="B62" s="247">
        <f>SUM(B54:M54)</f>
        <v>1678.0559999999998</v>
      </c>
      <c r="C62" s="248"/>
      <c r="D62" s="129" t="s">
        <v>61</v>
      </c>
      <c r="E62" s="261" t="s">
        <v>78</v>
      </c>
      <c r="F62" s="261"/>
      <c r="G62" s="261"/>
      <c r="H62" s="261"/>
      <c r="I62" s="261"/>
      <c r="J62" s="261"/>
      <c r="K62" s="261"/>
      <c r="L62" s="261"/>
      <c r="M62" s="261"/>
      <c r="N62" s="261"/>
    </row>
    <row r="63" spans="1:14" ht="15.75" thickBot="1">
      <c r="A63" s="161"/>
      <c r="B63" s="131"/>
      <c r="C63" s="131"/>
      <c r="D63" s="129"/>
      <c r="E63" s="262" t="s">
        <v>79</v>
      </c>
      <c r="F63" s="262"/>
      <c r="G63" s="262"/>
      <c r="H63" s="262"/>
      <c r="I63" s="246">
        <v>696</v>
      </c>
      <c r="J63" s="246"/>
      <c r="K63" s="246"/>
      <c r="L63" s="246"/>
      <c r="M63" s="246"/>
      <c r="N63" s="246"/>
    </row>
    <row r="64" spans="1:14" ht="15.75" thickBot="1">
      <c r="A64" s="76" t="s">
        <v>80</v>
      </c>
      <c r="B64" s="247">
        <f>(B61+B62)</f>
        <v>1229478.1560000002</v>
      </c>
      <c r="C64" s="248"/>
      <c r="D64" s="129" t="s">
        <v>61</v>
      </c>
      <c r="E64" s="262" t="s">
        <v>81</v>
      </c>
      <c r="F64" s="262"/>
      <c r="G64" s="262"/>
      <c r="H64" s="262"/>
      <c r="I64" s="246">
        <v>0</v>
      </c>
      <c r="J64" s="246"/>
      <c r="K64" s="246"/>
      <c r="L64" s="246"/>
      <c r="M64" s="246"/>
      <c r="N64" s="246"/>
    </row>
    <row r="65" spans="1:14" ht="15.75" thickBot="1">
      <c r="A65" s="161"/>
      <c r="B65" s="131"/>
      <c r="C65" s="131"/>
      <c r="D65" s="161"/>
      <c r="E65" s="259" t="s">
        <v>82</v>
      </c>
      <c r="F65" s="259"/>
      <c r="G65" s="259"/>
      <c r="H65" s="259"/>
      <c r="I65" s="260">
        <v>44900</v>
      </c>
      <c r="J65" s="260"/>
      <c r="K65" s="260"/>
      <c r="L65" s="260"/>
      <c r="M65" s="260"/>
      <c r="N65" s="260"/>
    </row>
    <row r="66" spans="1:14" ht="15.75" thickBot="1">
      <c r="A66" s="76" t="s">
        <v>83</v>
      </c>
      <c r="B66" s="263">
        <f>(B64/B59)</f>
        <v>10.774405237006075</v>
      </c>
      <c r="C66" s="264"/>
      <c r="D66" s="129" t="s">
        <v>61</v>
      </c>
      <c r="E66" s="259" t="s">
        <v>84</v>
      </c>
      <c r="F66" s="259"/>
      <c r="G66" s="259"/>
      <c r="H66" s="259"/>
      <c r="I66" s="260">
        <v>0</v>
      </c>
      <c r="J66" s="260"/>
      <c r="K66" s="260"/>
      <c r="L66" s="260"/>
      <c r="M66" s="260"/>
      <c r="N66" s="260"/>
    </row>
    <row r="67" spans="1:14" ht="15.75" thickBot="1">
      <c r="A67" s="36"/>
      <c r="B67" s="132"/>
      <c r="C67" s="132"/>
      <c r="D67" s="161"/>
      <c r="E67" s="259" t="s">
        <v>85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86</v>
      </c>
      <c r="B68" s="266">
        <v>0</v>
      </c>
      <c r="C68" s="267"/>
      <c r="D68" s="129" t="s">
        <v>68</v>
      </c>
      <c r="E68" s="259" t="s">
        <v>87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3"/>
      <c r="C69" s="133"/>
      <c r="D69" s="129"/>
      <c r="E69" s="259" t="s">
        <v>88</v>
      </c>
      <c r="F69" s="259"/>
      <c r="G69" s="259"/>
      <c r="H69" s="259"/>
      <c r="I69" s="260">
        <v>114734</v>
      </c>
      <c r="J69" s="260"/>
      <c r="K69" s="260"/>
      <c r="L69" s="260"/>
      <c r="M69" s="260"/>
      <c r="N69" s="260"/>
    </row>
    <row r="70" spans="1:14" ht="15.75" thickBot="1">
      <c r="A70" s="76" t="s">
        <v>89</v>
      </c>
      <c r="B70" s="266">
        <f>I78+I80</f>
        <v>650</v>
      </c>
      <c r="C70" s="267"/>
      <c r="D70" s="129" t="s">
        <v>68</v>
      </c>
      <c r="E70" s="259" t="s">
        <v>90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>
      <c r="A71" s="268">
        <v>45081</v>
      </c>
      <c r="B71" s="268"/>
      <c r="C71" s="268"/>
      <c r="D71" s="161"/>
      <c r="E71" s="259" t="s">
        <v>91</v>
      </c>
      <c r="F71" s="259"/>
      <c r="G71" s="259"/>
      <c r="H71" s="259"/>
      <c r="I71" s="260">
        <v>-50511</v>
      </c>
      <c r="J71" s="260"/>
      <c r="K71" s="260"/>
      <c r="L71" s="260"/>
      <c r="M71" s="260"/>
      <c r="N71" s="260"/>
    </row>
    <row r="72" spans="1:14">
      <c r="A72" s="268"/>
      <c r="B72" s="268"/>
      <c r="C72" s="268"/>
      <c r="D72" s="161"/>
      <c r="E72" s="161"/>
      <c r="F72" s="134"/>
      <c r="G72" s="134"/>
      <c r="H72" s="134"/>
      <c r="I72" s="135"/>
      <c r="J72" s="135"/>
      <c r="K72" s="135"/>
      <c r="L72" s="135"/>
      <c r="M72" s="135"/>
      <c r="N72" s="136"/>
    </row>
    <row r="73" spans="1:14">
      <c r="A73" s="268"/>
      <c r="B73" s="268"/>
      <c r="C73" s="268"/>
      <c r="D73" s="161"/>
      <c r="E73" s="259" t="s">
        <v>92</v>
      </c>
      <c r="F73" s="259"/>
      <c r="G73" s="259"/>
      <c r="H73" s="259"/>
      <c r="I73" s="260">
        <f>(I65+I66+I67+I68+I69+I71+I74+I70)</f>
        <v>109819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61"/>
      <c r="E74" s="259" t="s">
        <v>93</v>
      </c>
      <c r="F74" s="259"/>
      <c r="G74" s="259"/>
      <c r="H74" s="259"/>
      <c r="I74" s="260">
        <f>(I63+I64)</f>
        <v>696</v>
      </c>
      <c r="J74" s="260"/>
      <c r="K74" s="260"/>
      <c r="L74" s="260"/>
      <c r="M74" s="260"/>
      <c r="N74" s="260"/>
    </row>
    <row r="75" spans="1:14">
      <c r="A75" s="268"/>
      <c r="B75" s="268"/>
      <c r="C75" s="268"/>
      <c r="D75" s="161"/>
      <c r="E75" s="161"/>
      <c r="F75" s="137"/>
      <c r="G75" s="158"/>
      <c r="H75" s="158"/>
      <c r="I75" s="159"/>
      <c r="J75" s="159"/>
      <c r="K75" s="159"/>
      <c r="L75" s="159"/>
      <c r="M75" s="159"/>
      <c r="N75" s="140"/>
    </row>
    <row r="76" spans="1:14">
      <c r="A76" s="265" t="s">
        <v>111</v>
      </c>
      <c r="B76" s="265"/>
      <c r="C76" s="265"/>
      <c r="D76" s="161"/>
      <c r="E76" s="262" t="s">
        <v>94</v>
      </c>
      <c r="F76" s="262"/>
      <c r="G76" s="262"/>
      <c r="H76" s="262"/>
      <c r="I76" s="246">
        <v>0</v>
      </c>
      <c r="J76" s="246"/>
      <c r="K76" s="246"/>
      <c r="L76" s="246"/>
      <c r="M76" s="246"/>
      <c r="N76" s="246"/>
    </row>
    <row r="77" spans="1:14">
      <c r="A77" s="142"/>
      <c r="B77" s="143"/>
      <c r="C77" s="143"/>
      <c r="D77" s="144"/>
      <c r="E77" s="262" t="s">
        <v>95</v>
      </c>
      <c r="F77" s="262"/>
      <c r="G77" s="262"/>
      <c r="H77" s="262"/>
      <c r="I77" s="246">
        <v>80300</v>
      </c>
      <c r="J77" s="246"/>
      <c r="K77" s="246"/>
      <c r="L77" s="246"/>
      <c r="M77" s="246"/>
      <c r="N77" s="246"/>
    </row>
    <row r="78" spans="1:14">
      <c r="A78" s="142"/>
      <c r="B78" s="143"/>
      <c r="C78" s="143"/>
      <c r="D78" s="144"/>
      <c r="E78" s="262" t="s">
        <v>96</v>
      </c>
      <c r="F78" s="262"/>
      <c r="G78" s="262"/>
      <c r="H78" s="262"/>
      <c r="I78" s="269">
        <v>300</v>
      </c>
      <c r="J78" s="269"/>
      <c r="K78" s="269"/>
      <c r="L78" s="269"/>
      <c r="M78" s="269"/>
      <c r="N78" s="269"/>
    </row>
    <row r="79" spans="1:14">
      <c r="A79" s="142"/>
      <c r="B79" s="143"/>
      <c r="C79" s="143"/>
      <c r="D79" s="144"/>
      <c r="E79" s="262" t="s">
        <v>97</v>
      </c>
      <c r="F79" s="262"/>
      <c r="G79" s="262"/>
      <c r="H79" s="262"/>
      <c r="I79" s="246">
        <v>28946</v>
      </c>
      <c r="J79" s="246"/>
      <c r="K79" s="246"/>
      <c r="L79" s="246"/>
      <c r="M79" s="246"/>
      <c r="N79" s="246"/>
    </row>
    <row r="80" spans="1:14">
      <c r="A80" s="161"/>
      <c r="B80" s="161"/>
      <c r="C80" s="161"/>
      <c r="D80" s="144"/>
      <c r="E80" s="262" t="s">
        <v>98</v>
      </c>
      <c r="F80" s="262"/>
      <c r="G80" s="262"/>
      <c r="H80" s="262"/>
      <c r="I80" s="246">
        <v>350</v>
      </c>
      <c r="J80" s="246"/>
      <c r="K80" s="246"/>
      <c r="L80" s="246"/>
      <c r="M80" s="246"/>
      <c r="N80" s="246"/>
    </row>
    <row r="81" spans="1:14">
      <c r="A81" s="144"/>
      <c r="B81" s="144"/>
      <c r="C81" s="144"/>
      <c r="D81" s="144"/>
      <c r="E81" s="262" t="s">
        <v>99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44"/>
      <c r="B82" s="144"/>
      <c r="C82" s="144"/>
      <c r="D82" s="144"/>
      <c r="E82" s="262" t="s">
        <v>100</v>
      </c>
      <c r="F82" s="262"/>
      <c r="G82" s="262"/>
      <c r="H82" s="262"/>
      <c r="I82" s="246">
        <v>618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160"/>
      <c r="F83" s="160"/>
      <c r="G83" s="160"/>
      <c r="H83" s="160"/>
      <c r="I83" s="157"/>
      <c r="J83" s="157"/>
      <c r="K83" s="157"/>
      <c r="L83" s="157"/>
      <c r="M83" s="157"/>
      <c r="N83" s="157"/>
    </row>
    <row r="84" spans="1:14">
      <c r="A84" s="144"/>
      <c r="B84" s="144"/>
      <c r="C84" s="144"/>
      <c r="D84" s="144"/>
      <c r="E84" s="262" t="s">
        <v>101</v>
      </c>
      <c r="F84" s="262"/>
      <c r="G84" s="262"/>
      <c r="H84" s="262"/>
      <c r="I84" s="246">
        <f>SUM(I76:N82)</f>
        <v>110514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0"/>
      <c r="F85" s="160"/>
      <c r="G85" s="160"/>
      <c r="H85" s="160"/>
      <c r="I85" s="157"/>
      <c r="J85" s="157"/>
      <c r="K85" s="157"/>
      <c r="L85" s="157"/>
      <c r="M85" s="157"/>
      <c r="N85" s="157"/>
    </row>
    <row r="86" spans="1:14" ht="15.75" thickBot="1">
      <c r="A86" s="270">
        <f ca="1">NOW()</f>
        <v>45133.524284143517</v>
      </c>
      <c r="B86" s="270"/>
      <c r="C86" s="270"/>
      <c r="D86" s="270"/>
      <c r="E86" s="259" t="s">
        <v>102</v>
      </c>
      <c r="F86" s="259"/>
      <c r="G86" s="259"/>
      <c r="H86" s="259"/>
      <c r="I86" s="260">
        <f>(I84-I73)</f>
        <v>695</v>
      </c>
      <c r="J86" s="260"/>
      <c r="K86" s="260"/>
      <c r="L86" s="260"/>
      <c r="M86" s="260"/>
      <c r="N86" s="260"/>
    </row>
    <row r="87" spans="1:14" ht="15.75" thickTop="1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35"/>
    </row>
    <row r="88" spans="1:14">
      <c r="A88" s="144"/>
      <c r="B88" s="144"/>
      <c r="C88" s="144"/>
      <c r="D88" s="144"/>
    </row>
  </sheetData>
  <mergeCells count="70">
    <mergeCell ref="I61:N61"/>
    <mergeCell ref="B56:C56"/>
    <mergeCell ref="E56:H56"/>
    <mergeCell ref="I56:N56"/>
    <mergeCell ref="A1:A2"/>
    <mergeCell ref="N1:N7"/>
    <mergeCell ref="N10:N25"/>
    <mergeCell ref="N27:N38"/>
    <mergeCell ref="A39:N39"/>
    <mergeCell ref="E67:H67"/>
    <mergeCell ref="I67:N67"/>
    <mergeCell ref="B62:C62"/>
    <mergeCell ref="E62:N62"/>
    <mergeCell ref="B57:C57"/>
    <mergeCell ref="E57:H57"/>
    <mergeCell ref="I57:N57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E65:H65"/>
    <mergeCell ref="I65:N65"/>
    <mergeCell ref="B66:C66"/>
    <mergeCell ref="E66:H66"/>
    <mergeCell ref="I66:N66"/>
    <mergeCell ref="E63:H63"/>
    <mergeCell ref="I63:N63"/>
    <mergeCell ref="B64:C64"/>
    <mergeCell ref="E64:H64"/>
    <mergeCell ref="I64:N64"/>
    <mergeCell ref="A76:C76"/>
    <mergeCell ref="E76:H76"/>
    <mergeCell ref="B68:C68"/>
    <mergeCell ref="E68:H68"/>
    <mergeCell ref="I68:N68"/>
    <mergeCell ref="A71:C75"/>
    <mergeCell ref="E71:H71"/>
    <mergeCell ref="I71:N71"/>
    <mergeCell ref="E73:H73"/>
    <mergeCell ref="I73:N73"/>
    <mergeCell ref="E74:H74"/>
    <mergeCell ref="I74:N74"/>
    <mergeCell ref="E69:H69"/>
    <mergeCell ref="I69:N69"/>
    <mergeCell ref="B70:C70"/>
    <mergeCell ref="E70:H70"/>
    <mergeCell ref="I70:N70"/>
    <mergeCell ref="I76:N76"/>
    <mergeCell ref="E78:H78"/>
    <mergeCell ref="I78:N78"/>
    <mergeCell ref="E79:H79"/>
    <mergeCell ref="I79:N79"/>
    <mergeCell ref="E77:H77"/>
    <mergeCell ref="I77:N77"/>
    <mergeCell ref="E80:H80"/>
    <mergeCell ref="I80:N80"/>
    <mergeCell ref="A86:D86"/>
    <mergeCell ref="E86:H86"/>
    <mergeCell ref="I86:N86"/>
    <mergeCell ref="E81:H81"/>
    <mergeCell ref="I81:N81"/>
    <mergeCell ref="E82:H82"/>
    <mergeCell ref="I82:N82"/>
    <mergeCell ref="E84:H84"/>
    <mergeCell ref="I84:N84"/>
  </mergeCells>
  <pageMargins left="0.7" right="0.17" top="0.75" bottom="0.18" header="0.3" footer="0.17"/>
  <pageSetup paperSize="9" orientation="landscape" verticalDpi="0" r:id="rId1"/>
  <ignoredErrors>
    <ignoredError sqref="L42 L4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N88"/>
  <sheetViews>
    <sheetView topLeftCell="A44" workbookViewId="0">
      <selection activeCell="E68" sqref="E68:H6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142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1969</v>
      </c>
      <c r="D3" s="209"/>
      <c r="E3" s="41"/>
      <c r="F3" s="41"/>
      <c r="G3" s="41"/>
      <c r="H3" s="41"/>
      <c r="I3" s="41"/>
      <c r="J3" s="41"/>
      <c r="K3" s="210"/>
      <c r="L3" s="208"/>
      <c r="M3" s="14"/>
      <c r="N3" s="253"/>
    </row>
    <row r="4" spans="1:14">
      <c r="A4" s="211" t="s">
        <v>16</v>
      </c>
      <c r="B4" s="212"/>
      <c r="C4" s="22">
        <v>24066</v>
      </c>
      <c r="D4" s="213"/>
      <c r="E4" s="45"/>
      <c r="F4" s="45"/>
      <c r="G4" s="45"/>
      <c r="H4" s="45"/>
      <c r="I4" s="45"/>
      <c r="J4" s="45"/>
      <c r="K4" s="214"/>
      <c r="L4" s="212"/>
      <c r="M4" s="22"/>
      <c r="N4" s="253"/>
    </row>
    <row r="5" spans="1:14">
      <c r="A5" s="211" t="s">
        <v>17</v>
      </c>
      <c r="B5" s="212"/>
      <c r="C5" s="22">
        <v>3405</v>
      </c>
      <c r="D5" s="213"/>
      <c r="E5" s="45"/>
      <c r="F5" s="45"/>
      <c r="G5" s="45"/>
      <c r="H5" s="45"/>
      <c r="I5" s="45"/>
      <c r="J5" s="45"/>
      <c r="K5" s="214"/>
      <c r="L5" s="212"/>
      <c r="M5" s="22"/>
      <c r="N5" s="253"/>
    </row>
    <row r="6" spans="1:14">
      <c r="A6" s="211" t="s">
        <v>18</v>
      </c>
      <c r="B6" s="212"/>
      <c r="C6" s="22">
        <v>3861</v>
      </c>
      <c r="D6" s="213"/>
      <c r="E6" s="45"/>
      <c r="F6" s="45"/>
      <c r="G6" s="45"/>
      <c r="H6" s="45"/>
      <c r="I6" s="45"/>
      <c r="J6" s="45"/>
      <c r="K6" s="214"/>
      <c r="L6" s="212"/>
      <c r="M6" s="22"/>
      <c r="N6" s="253"/>
    </row>
    <row r="7" spans="1:14">
      <c r="A7" s="211" t="s">
        <v>19</v>
      </c>
      <c r="B7" s="212"/>
      <c r="C7" s="22">
        <v>2619</v>
      </c>
      <c r="D7" s="213"/>
      <c r="E7" s="45"/>
      <c r="F7" s="45"/>
      <c r="G7" s="45"/>
      <c r="H7" s="45"/>
      <c r="I7" s="45"/>
      <c r="J7" s="45"/>
      <c r="K7" s="214"/>
      <c r="L7" s="212"/>
      <c r="M7" s="22"/>
      <c r="N7" s="253"/>
    </row>
    <row r="8" spans="1:14" ht="15.75" thickBot="1">
      <c r="A8" s="215" t="s">
        <v>20</v>
      </c>
      <c r="B8" s="216"/>
      <c r="C8" s="30">
        <v>8866</v>
      </c>
      <c r="D8" s="217"/>
      <c r="E8" s="218"/>
      <c r="F8" s="218"/>
      <c r="G8" s="218"/>
      <c r="H8" s="218"/>
      <c r="I8" s="218"/>
      <c r="J8" s="218"/>
      <c r="K8" s="219"/>
      <c r="L8" s="216"/>
      <c r="M8" s="30"/>
      <c r="N8" s="220"/>
    </row>
    <row r="9" spans="1:14" s="39" customFormat="1" ht="15.75" thickBot="1">
      <c r="A9" s="20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2"/>
    </row>
    <row r="10" spans="1:14">
      <c r="A10" s="207" t="s">
        <v>21</v>
      </c>
      <c r="B10" s="208"/>
      <c r="C10" s="41"/>
      <c r="D10" s="41"/>
      <c r="E10" s="41"/>
      <c r="F10" s="41"/>
      <c r="G10" s="41"/>
      <c r="H10" s="41"/>
      <c r="I10" s="41"/>
      <c r="J10" s="41">
        <v>2260</v>
      </c>
      <c r="K10" s="14"/>
      <c r="L10" s="209"/>
      <c r="M10" s="14"/>
      <c r="N10" s="254" t="s">
        <v>22</v>
      </c>
    </row>
    <row r="11" spans="1:14">
      <c r="A11" s="211" t="s">
        <v>23</v>
      </c>
      <c r="B11" s="212"/>
      <c r="C11" s="45"/>
      <c r="D11" s="45"/>
      <c r="E11" s="45"/>
      <c r="F11" s="45"/>
      <c r="G11" s="45"/>
      <c r="H11" s="45">
        <v>1740</v>
      </c>
      <c r="I11" s="45"/>
      <c r="J11" s="45"/>
      <c r="K11" s="22"/>
      <c r="L11" s="213"/>
      <c r="M11" s="22"/>
      <c r="N11" s="255"/>
    </row>
    <row r="12" spans="1:14">
      <c r="A12" s="211" t="s">
        <v>24</v>
      </c>
      <c r="B12" s="212"/>
      <c r="C12" s="45"/>
      <c r="D12" s="45"/>
      <c r="E12" s="45"/>
      <c r="F12" s="45"/>
      <c r="G12" s="45"/>
      <c r="H12" s="45"/>
      <c r="I12" s="45"/>
      <c r="J12" s="45">
        <v>2072</v>
      </c>
      <c r="K12" s="22"/>
      <c r="L12" s="213"/>
      <c r="M12" s="22"/>
      <c r="N12" s="255"/>
    </row>
    <row r="13" spans="1:14">
      <c r="A13" s="211" t="s">
        <v>25</v>
      </c>
      <c r="B13" s="212"/>
      <c r="C13" s="45"/>
      <c r="D13" s="45"/>
      <c r="E13" s="45"/>
      <c r="F13" s="45">
        <v>359</v>
      </c>
      <c r="G13" s="45"/>
      <c r="H13" s="45"/>
      <c r="I13" s="45"/>
      <c r="J13" s="45"/>
      <c r="K13" s="22"/>
      <c r="L13" s="213"/>
      <c r="M13" s="22"/>
      <c r="N13" s="255"/>
    </row>
    <row r="14" spans="1:14">
      <c r="A14" s="211" t="s">
        <v>26</v>
      </c>
      <c r="B14" s="212"/>
      <c r="C14" s="45"/>
      <c r="D14" s="45"/>
      <c r="E14" s="45"/>
      <c r="F14" s="45">
        <v>262</v>
      </c>
      <c r="G14" s="45"/>
      <c r="H14" s="45"/>
      <c r="I14" s="45"/>
      <c r="J14" s="45"/>
      <c r="K14" s="22"/>
      <c r="L14" s="213"/>
      <c r="M14" s="22"/>
      <c r="N14" s="255"/>
    </row>
    <row r="15" spans="1:14">
      <c r="A15" s="211" t="s">
        <v>27</v>
      </c>
      <c r="B15" s="212"/>
      <c r="C15" s="45"/>
      <c r="D15" s="45"/>
      <c r="E15" s="45"/>
      <c r="F15" s="202"/>
      <c r="G15" s="45"/>
      <c r="H15" s="45"/>
      <c r="I15" s="45">
        <v>1174</v>
      </c>
      <c r="J15" s="45"/>
      <c r="K15" s="22"/>
      <c r="L15" s="213"/>
      <c r="M15" s="22"/>
      <c r="N15" s="255"/>
    </row>
    <row r="16" spans="1:14">
      <c r="A16" s="211" t="s">
        <v>28</v>
      </c>
      <c r="B16" s="212"/>
      <c r="C16" s="45"/>
      <c r="D16" s="45">
        <v>139</v>
      </c>
      <c r="E16" s="45"/>
      <c r="F16" s="45"/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29</v>
      </c>
      <c r="B17" s="212"/>
      <c r="C17" s="45"/>
      <c r="D17" s="45">
        <v>104</v>
      </c>
      <c r="E17" s="45"/>
      <c r="F17" s="45"/>
      <c r="G17" s="45"/>
      <c r="H17" s="45"/>
      <c r="I17" s="45"/>
      <c r="J17" s="45"/>
      <c r="K17" s="22"/>
      <c r="L17" s="213"/>
      <c r="M17" s="22"/>
      <c r="N17" s="255"/>
    </row>
    <row r="18" spans="1:14">
      <c r="A18" s="211" t="s">
        <v>30</v>
      </c>
      <c r="B18" s="212"/>
      <c r="C18" s="45"/>
      <c r="D18" s="45">
        <v>217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31</v>
      </c>
      <c r="B19" s="212"/>
      <c r="C19" s="45"/>
      <c r="D19" s="45">
        <v>124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32</v>
      </c>
      <c r="B20" s="212"/>
      <c r="C20" s="45"/>
      <c r="D20" s="45">
        <v>177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33</v>
      </c>
      <c r="B21" s="212"/>
      <c r="C21" s="45"/>
      <c r="D21" s="45">
        <v>381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34</v>
      </c>
      <c r="B22" s="212"/>
      <c r="C22" s="45"/>
      <c r="D22" s="45">
        <v>191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35</v>
      </c>
      <c r="B23" s="212"/>
      <c r="C23" s="45"/>
      <c r="D23" s="45">
        <v>120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36</v>
      </c>
      <c r="B24" s="212"/>
      <c r="C24" s="45"/>
      <c r="D24" s="45">
        <v>160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 ht="15.75" thickBot="1">
      <c r="A25" s="223" t="s">
        <v>37</v>
      </c>
      <c r="B25" s="216"/>
      <c r="C25" s="218"/>
      <c r="D25" s="218">
        <v>245</v>
      </c>
      <c r="E25" s="218"/>
      <c r="F25" s="218"/>
      <c r="G25" s="218"/>
      <c r="H25" s="218"/>
      <c r="I25" s="218"/>
      <c r="J25" s="218"/>
      <c r="K25" s="30"/>
      <c r="L25" s="217"/>
      <c r="M25" s="30"/>
      <c r="N25" s="256"/>
    </row>
    <row r="26" spans="1:14" ht="15.75" thickBot="1">
      <c r="A26" s="224"/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2"/>
    </row>
    <row r="27" spans="1:14">
      <c r="A27" s="207" t="s">
        <v>39</v>
      </c>
      <c r="B27" s="208"/>
      <c r="C27" s="41"/>
      <c r="D27" s="41"/>
      <c r="E27" s="41"/>
      <c r="F27" s="41"/>
      <c r="G27" s="41">
        <v>888</v>
      </c>
      <c r="H27" s="201"/>
      <c r="I27" s="41"/>
      <c r="J27" s="41"/>
      <c r="K27" s="210"/>
      <c r="L27" s="208"/>
      <c r="M27" s="14"/>
      <c r="N27" s="254" t="s">
        <v>40</v>
      </c>
    </row>
    <row r="28" spans="1:14">
      <c r="A28" s="211" t="s">
        <v>41</v>
      </c>
      <c r="B28" s="212"/>
      <c r="C28" s="45"/>
      <c r="D28" s="45"/>
      <c r="E28" s="45">
        <v>90</v>
      </c>
      <c r="F28" s="45"/>
      <c r="G28" s="45"/>
      <c r="H28" s="45"/>
      <c r="I28" s="45"/>
      <c r="J28" s="45"/>
      <c r="K28" s="214"/>
      <c r="L28" s="212"/>
      <c r="M28" s="22"/>
      <c r="N28" s="255"/>
    </row>
    <row r="29" spans="1:14">
      <c r="A29" s="211" t="s">
        <v>42</v>
      </c>
      <c r="B29" s="212"/>
      <c r="C29" s="45"/>
      <c r="D29" s="45"/>
      <c r="E29" s="45">
        <v>310</v>
      </c>
      <c r="F29" s="45"/>
      <c r="G29" s="45"/>
      <c r="H29" s="45"/>
      <c r="I29" s="45"/>
      <c r="J29" s="45"/>
      <c r="K29" s="214"/>
      <c r="L29" s="212"/>
      <c r="M29" s="22"/>
      <c r="N29" s="255"/>
    </row>
    <row r="30" spans="1:14">
      <c r="A30" s="211" t="s">
        <v>43</v>
      </c>
      <c r="B30" s="212"/>
      <c r="C30" s="45"/>
      <c r="D30" s="45"/>
      <c r="E30" s="45">
        <v>279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44</v>
      </c>
      <c r="B31" s="212"/>
      <c r="C31" s="45"/>
      <c r="D31" s="45"/>
      <c r="E31" s="45"/>
      <c r="F31" s="45"/>
      <c r="G31" s="45"/>
      <c r="H31" s="45"/>
      <c r="I31" s="45">
        <v>594</v>
      </c>
      <c r="J31" s="45"/>
      <c r="K31" s="214"/>
      <c r="L31" s="212"/>
      <c r="M31" s="22"/>
      <c r="N31" s="255"/>
    </row>
    <row r="32" spans="1:14">
      <c r="A32" s="211" t="s">
        <v>45</v>
      </c>
      <c r="B32" s="212"/>
      <c r="C32" s="45"/>
      <c r="D32" s="45">
        <v>0</v>
      </c>
      <c r="E32" s="45"/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46</v>
      </c>
      <c r="B33" s="212"/>
      <c r="C33" s="45"/>
      <c r="D33" s="45">
        <v>219</v>
      </c>
      <c r="E33" s="45"/>
      <c r="F33" s="45"/>
      <c r="G33" s="45"/>
      <c r="H33" s="45"/>
      <c r="I33" s="45"/>
      <c r="J33" s="45"/>
      <c r="K33" s="214"/>
      <c r="L33" s="212"/>
      <c r="M33" s="22"/>
      <c r="N33" s="255"/>
    </row>
    <row r="34" spans="1:14">
      <c r="A34" s="211" t="s">
        <v>47</v>
      </c>
      <c r="B34" s="212"/>
      <c r="C34" s="45"/>
      <c r="D34" s="45"/>
      <c r="E34" s="45"/>
      <c r="F34" s="45"/>
      <c r="G34" s="45">
        <v>781</v>
      </c>
      <c r="H34" s="202"/>
      <c r="I34" s="45"/>
      <c r="J34" s="45"/>
      <c r="K34" s="214"/>
      <c r="L34" s="212"/>
      <c r="M34" s="22"/>
      <c r="N34" s="255"/>
    </row>
    <row r="35" spans="1:14" s="39" customFormat="1">
      <c r="A35" s="211" t="s">
        <v>48</v>
      </c>
      <c r="B35" s="212"/>
      <c r="C35" s="45"/>
      <c r="D35" s="45">
        <v>378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49</v>
      </c>
      <c r="B36" s="212"/>
      <c r="C36" s="45"/>
      <c r="D36" s="45"/>
      <c r="E36" s="45"/>
      <c r="F36" s="45"/>
      <c r="G36" s="45"/>
      <c r="H36" s="45"/>
      <c r="I36" s="45">
        <v>1223</v>
      </c>
      <c r="J36" s="45"/>
      <c r="K36" s="214"/>
      <c r="L36" s="212"/>
      <c r="M36" s="22"/>
      <c r="N36" s="255"/>
    </row>
    <row r="37" spans="1:14">
      <c r="A37" s="211" t="s">
        <v>38</v>
      </c>
      <c r="B37" s="212"/>
      <c r="C37" s="45"/>
      <c r="D37" s="45">
        <v>567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 ht="15.75" thickBot="1">
      <c r="A38" s="223" t="s">
        <v>50</v>
      </c>
      <c r="B38" s="225"/>
      <c r="C38" s="226"/>
      <c r="D38" s="226"/>
      <c r="E38" s="226"/>
      <c r="F38" s="226"/>
      <c r="G38" s="226"/>
      <c r="H38" s="226"/>
      <c r="I38" s="226"/>
      <c r="J38" s="226"/>
      <c r="K38" s="227">
        <v>4216</v>
      </c>
      <c r="L38" s="216"/>
      <c r="M38" s="228"/>
      <c r="N38" s="256"/>
    </row>
    <row r="39" spans="1:14" s="66" customFormat="1" ht="15.75" thickBot="1">
      <c r="A39" s="25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</row>
    <row r="40" spans="1:14" ht="15.75" thickBot="1">
      <c r="A40" s="229" t="s">
        <v>107</v>
      </c>
      <c r="B40" s="230"/>
      <c r="C40" s="231"/>
      <c r="D40" s="232"/>
      <c r="E40" s="233"/>
      <c r="F40" s="233"/>
      <c r="G40" s="233"/>
      <c r="H40" s="233"/>
      <c r="I40" s="233"/>
      <c r="J40" s="233"/>
      <c r="K40" s="234"/>
      <c r="L40" s="230">
        <v>28078</v>
      </c>
      <c r="M40" s="231"/>
      <c r="N40" s="222"/>
    </row>
    <row r="41" spans="1:14" s="39" customFormat="1" ht="15.75" thickBo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8"/>
    </row>
    <row r="42" spans="1:14" ht="15.75" thickBot="1">
      <c r="A42" s="76" t="s">
        <v>52</v>
      </c>
      <c r="B42" s="77">
        <f t="shared" ref="B42:M42" si="0">SUM(B3:B40)</f>
        <v>0</v>
      </c>
      <c r="C42" s="78">
        <f t="shared" si="0"/>
        <v>44786</v>
      </c>
      <c r="D42" s="79">
        <f t="shared" si="0"/>
        <v>3022</v>
      </c>
      <c r="E42" s="80">
        <f t="shared" si="0"/>
        <v>679</v>
      </c>
      <c r="F42" s="80">
        <f t="shared" si="0"/>
        <v>621</v>
      </c>
      <c r="G42" s="80">
        <f t="shared" si="0"/>
        <v>1669</v>
      </c>
      <c r="H42" s="80">
        <f t="shared" si="0"/>
        <v>1740</v>
      </c>
      <c r="I42" s="80">
        <f t="shared" si="0"/>
        <v>2991</v>
      </c>
      <c r="J42" s="80">
        <f t="shared" si="0"/>
        <v>4332</v>
      </c>
      <c r="K42" s="81">
        <f t="shared" si="0"/>
        <v>4216</v>
      </c>
      <c r="L42" s="77">
        <f t="shared" si="0"/>
        <v>28078</v>
      </c>
      <c r="M42" s="78">
        <f t="shared" si="0"/>
        <v>0</v>
      </c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  <c r="N43" s="38"/>
    </row>
    <row r="44" spans="1:14" ht="15.75" thickBot="1">
      <c r="A44" s="76" t="s">
        <v>53</v>
      </c>
      <c r="B44" s="82">
        <f t="shared" ref="B44:M44" si="1">SUM(B3:B40)</f>
        <v>0</v>
      </c>
      <c r="C44" s="83">
        <f t="shared" si="1"/>
        <v>44786</v>
      </c>
      <c r="D44" s="84">
        <f t="shared" si="1"/>
        <v>3022</v>
      </c>
      <c r="E44" s="85">
        <f t="shared" si="1"/>
        <v>679</v>
      </c>
      <c r="F44" s="85">
        <f t="shared" si="1"/>
        <v>621</v>
      </c>
      <c r="G44" s="85">
        <f t="shared" si="1"/>
        <v>1669</v>
      </c>
      <c r="H44" s="85">
        <f t="shared" si="1"/>
        <v>1740</v>
      </c>
      <c r="I44" s="85">
        <f t="shared" si="1"/>
        <v>2991</v>
      </c>
      <c r="J44" s="85">
        <f t="shared" si="1"/>
        <v>4332</v>
      </c>
      <c r="K44" s="86">
        <f t="shared" si="1"/>
        <v>4216</v>
      </c>
      <c r="L44" s="82">
        <f t="shared" si="1"/>
        <v>28078</v>
      </c>
      <c r="M44" s="83">
        <f t="shared" si="1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8"/>
    </row>
    <row r="46" spans="1:14">
      <c r="A46" s="87" t="s">
        <v>54</v>
      </c>
      <c r="B46" s="88" t="s">
        <v>55</v>
      </c>
      <c r="C46" s="89" t="s">
        <v>56</v>
      </c>
      <c r="D46" s="90" t="s">
        <v>57</v>
      </c>
      <c r="E46" s="91" t="s">
        <v>57</v>
      </c>
      <c r="F46" s="91" t="s">
        <v>57</v>
      </c>
      <c r="G46" s="91" t="s">
        <v>58</v>
      </c>
      <c r="H46" s="91" t="s">
        <v>58</v>
      </c>
      <c r="I46" s="91" t="s">
        <v>58</v>
      </c>
      <c r="J46" s="92" t="s">
        <v>58</v>
      </c>
      <c r="K46" s="93" t="s">
        <v>58</v>
      </c>
      <c r="L46" s="12" t="s">
        <v>58</v>
      </c>
      <c r="M46" s="94" t="s">
        <v>59</v>
      </c>
      <c r="N46" s="35"/>
    </row>
    <row r="47" spans="1:14" ht="15.75" thickBot="1">
      <c r="A47" s="50" t="s">
        <v>14</v>
      </c>
      <c r="B47" s="95">
        <v>0</v>
      </c>
      <c r="C47" s="96">
        <v>10.5</v>
      </c>
      <c r="D47" s="97">
        <v>10.199999999999999</v>
      </c>
      <c r="E47" s="98">
        <v>10.199999999999999</v>
      </c>
      <c r="F47" s="98">
        <v>10.199999999999999</v>
      </c>
      <c r="G47" s="98">
        <v>10.3</v>
      </c>
      <c r="H47" s="98">
        <v>10.5</v>
      </c>
      <c r="I47" s="99">
        <v>10.4</v>
      </c>
      <c r="J47" s="99">
        <v>10.6</v>
      </c>
      <c r="K47" s="99">
        <v>10.4</v>
      </c>
      <c r="L47" s="100">
        <v>11</v>
      </c>
      <c r="M47" s="101">
        <v>0</v>
      </c>
      <c r="N47" s="35"/>
    </row>
    <row r="48" spans="1:14" ht="15.75" thickBot="1">
      <c r="A48" s="161"/>
      <c r="B48" s="103"/>
      <c r="C48" s="103"/>
      <c r="D48" s="103"/>
      <c r="E48" s="103"/>
      <c r="F48" s="103"/>
      <c r="G48" s="103"/>
      <c r="H48" s="103"/>
      <c r="I48" s="161"/>
      <c r="J48" s="161"/>
      <c r="K48" s="161"/>
      <c r="L48" s="161"/>
      <c r="M48" s="161"/>
      <c r="N48" s="35"/>
    </row>
    <row r="49" spans="1:14" ht="15.75" thickBot="1">
      <c r="A49" s="67" t="s">
        <v>60</v>
      </c>
      <c r="B49" s="104">
        <f t="shared" ref="B49:M49" si="2">(B42*B47)</f>
        <v>0</v>
      </c>
      <c r="C49" s="105">
        <f t="shared" si="2"/>
        <v>470253</v>
      </c>
      <c r="D49" s="106">
        <f t="shared" si="2"/>
        <v>30824.399999999998</v>
      </c>
      <c r="E49" s="107">
        <f t="shared" si="2"/>
        <v>6925.7999999999993</v>
      </c>
      <c r="F49" s="107">
        <f t="shared" si="2"/>
        <v>6334.2</v>
      </c>
      <c r="G49" s="107">
        <f t="shared" si="2"/>
        <v>17190.7</v>
      </c>
      <c r="H49" s="107">
        <f t="shared" si="2"/>
        <v>18270</v>
      </c>
      <c r="I49" s="107">
        <f t="shared" si="2"/>
        <v>31106.400000000001</v>
      </c>
      <c r="J49" s="107">
        <f t="shared" si="2"/>
        <v>45919.199999999997</v>
      </c>
      <c r="K49" s="108">
        <f t="shared" si="2"/>
        <v>43846.400000000001</v>
      </c>
      <c r="L49" s="104">
        <f t="shared" si="2"/>
        <v>308858</v>
      </c>
      <c r="M49" s="109">
        <f t="shared" si="2"/>
        <v>0</v>
      </c>
      <c r="N49" s="110" t="s">
        <v>61</v>
      </c>
    </row>
    <row r="50" spans="1:14" ht="15.75" thickBot="1">
      <c r="A50" s="161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35"/>
    </row>
    <row r="51" spans="1:14">
      <c r="A51" s="87" t="s">
        <v>62</v>
      </c>
      <c r="B51" s="88"/>
      <c r="C51" s="89"/>
      <c r="D51" s="90" t="s">
        <v>63</v>
      </c>
      <c r="E51" s="91" t="s">
        <v>63</v>
      </c>
      <c r="F51" s="91" t="s">
        <v>63</v>
      </c>
      <c r="G51" s="91" t="s">
        <v>63</v>
      </c>
      <c r="H51" s="91" t="s">
        <v>64</v>
      </c>
      <c r="I51" s="92" t="s">
        <v>64</v>
      </c>
      <c r="J51" s="91" t="s">
        <v>64</v>
      </c>
      <c r="K51" s="111" t="s">
        <v>64</v>
      </c>
      <c r="L51" s="112" t="s">
        <v>64</v>
      </c>
      <c r="M51" s="94" t="s">
        <v>64</v>
      </c>
      <c r="N51" s="113"/>
    </row>
    <row r="52" spans="1:14" ht="15.75" thickBot="1">
      <c r="A52" s="50" t="s">
        <v>65</v>
      </c>
      <c r="B52" s="114"/>
      <c r="C52" s="115"/>
      <c r="D52" s="116">
        <v>8.6999999999999994E-2</v>
      </c>
      <c r="E52" s="117">
        <v>8.6999999999999994E-2</v>
      </c>
      <c r="F52" s="117">
        <v>8.6999999999999994E-2</v>
      </c>
      <c r="G52" s="117">
        <v>8.6999999999999994E-2</v>
      </c>
      <c r="H52" s="117">
        <v>8.6999999999999994E-2</v>
      </c>
      <c r="I52" s="117">
        <v>8.6999999999999994E-2</v>
      </c>
      <c r="J52" s="117">
        <v>8.6999999999999994E-2</v>
      </c>
      <c r="K52" s="118">
        <v>8.6999999999999994E-2</v>
      </c>
      <c r="L52" s="119">
        <v>0</v>
      </c>
      <c r="M52" s="120">
        <v>0</v>
      </c>
      <c r="N52" s="35"/>
    </row>
    <row r="53" spans="1:14" ht="15.75" thickBot="1">
      <c r="A53" s="161"/>
      <c r="B53" s="161"/>
      <c r="C53" s="161"/>
      <c r="D53" s="161"/>
      <c r="E53" s="103"/>
      <c r="F53" s="103"/>
      <c r="G53" s="103"/>
      <c r="H53" s="161"/>
      <c r="I53" s="161"/>
      <c r="J53" s="161"/>
      <c r="K53" s="161"/>
      <c r="L53" s="161"/>
      <c r="M53" s="161"/>
      <c r="N53" s="113"/>
    </row>
    <row r="54" spans="1:14" ht="15.75" thickBot="1">
      <c r="A54" s="67" t="s">
        <v>66</v>
      </c>
      <c r="B54" s="121"/>
      <c r="C54" s="122"/>
      <c r="D54" s="123">
        <f>(D44*D52)</f>
        <v>262.91399999999999</v>
      </c>
      <c r="E54" s="124">
        <f>(E44*E52)</f>
        <v>59.072999999999993</v>
      </c>
      <c r="F54" s="124">
        <f>(F44*F52)</f>
        <v>54.026999999999994</v>
      </c>
      <c r="G54" s="124">
        <f>(G44*G52)</f>
        <v>145.203</v>
      </c>
      <c r="H54" s="124">
        <f t="shared" ref="H54" si="3">(H44*H52)</f>
        <v>151.38</v>
      </c>
      <c r="I54" s="124">
        <f>(I44*I52)</f>
        <v>260.21699999999998</v>
      </c>
      <c r="J54" s="124">
        <f>(J44*J52)</f>
        <v>376.88399999999996</v>
      </c>
      <c r="K54" s="125">
        <f>(K44*K52)</f>
        <v>366.79199999999997</v>
      </c>
      <c r="L54" s="126">
        <f>(L44*L52)</f>
        <v>0</v>
      </c>
      <c r="M54" s="127">
        <f>(M44*M52)</f>
        <v>0</v>
      </c>
      <c r="N54" s="35"/>
    </row>
    <row r="55" spans="1:14" ht="15.75" thickBot="1">
      <c r="A55" s="161"/>
      <c r="B55" s="161"/>
      <c r="C55" s="161"/>
      <c r="D55" s="161"/>
      <c r="E55" s="128"/>
      <c r="F55" s="128"/>
      <c r="G55" s="128"/>
      <c r="H55" s="128"/>
      <c r="I55" s="128"/>
      <c r="J55" s="128"/>
      <c r="K55" s="128"/>
      <c r="L55" s="128"/>
      <c r="M55" s="128"/>
      <c r="N55" s="35"/>
    </row>
    <row r="56" spans="1:14" ht="15.75" thickBot="1">
      <c r="A56" s="76" t="s">
        <v>67</v>
      </c>
      <c r="B56" s="247">
        <f>SUM(B42:M42)</f>
        <v>92134</v>
      </c>
      <c r="C56" s="248"/>
      <c r="D56" s="129" t="s">
        <v>68</v>
      </c>
      <c r="E56" s="249">
        <v>45082</v>
      </c>
      <c r="F56" s="249"/>
      <c r="G56" s="249"/>
      <c r="H56" s="249"/>
      <c r="I56" s="250" t="s">
        <v>112</v>
      </c>
      <c r="J56" s="250"/>
      <c r="K56" s="250"/>
      <c r="L56" s="250"/>
      <c r="M56" s="250"/>
      <c r="N56" s="250"/>
    </row>
    <row r="57" spans="1:14" ht="15.75" thickBot="1">
      <c r="A57" s="76" t="s">
        <v>69</v>
      </c>
      <c r="B57" s="247">
        <f>(I81+I82)</f>
        <v>505</v>
      </c>
      <c r="C57" s="248"/>
      <c r="D57" s="129" t="s">
        <v>68</v>
      </c>
      <c r="E57" s="262" t="s">
        <v>70</v>
      </c>
      <c r="F57" s="262"/>
      <c r="G57" s="262"/>
      <c r="H57" s="262"/>
      <c r="I57" s="246">
        <f>(I58+I59)</f>
        <v>92128</v>
      </c>
      <c r="J57" s="246"/>
      <c r="K57" s="246"/>
      <c r="L57" s="246"/>
      <c r="M57" s="246"/>
      <c r="N57" s="246"/>
    </row>
    <row r="58" spans="1:14" ht="15.75" thickBot="1">
      <c r="A58" s="161"/>
      <c r="B58" s="130"/>
      <c r="C58" s="130"/>
      <c r="D58" s="129"/>
      <c r="E58" s="262" t="s">
        <v>71</v>
      </c>
      <c r="F58" s="262"/>
      <c r="G58" s="262"/>
      <c r="H58" s="262"/>
      <c r="I58" s="246">
        <v>92128</v>
      </c>
      <c r="J58" s="246"/>
      <c r="K58" s="246"/>
      <c r="L58" s="246"/>
      <c r="M58" s="246"/>
      <c r="N58" s="246"/>
    </row>
    <row r="59" spans="1:14" ht="15.75" thickBot="1">
      <c r="A59" s="76" t="s">
        <v>72</v>
      </c>
      <c r="B59" s="247">
        <f>(B56-B57)</f>
        <v>91629</v>
      </c>
      <c r="C59" s="248"/>
      <c r="D59" s="129" t="s">
        <v>68</v>
      </c>
      <c r="E59" s="262" t="s">
        <v>73</v>
      </c>
      <c r="F59" s="262"/>
      <c r="G59" s="262"/>
      <c r="H59" s="262"/>
      <c r="I59" s="246">
        <v>0</v>
      </c>
      <c r="J59" s="246"/>
      <c r="K59" s="246"/>
      <c r="L59" s="246"/>
      <c r="M59" s="246"/>
      <c r="N59" s="246"/>
    </row>
    <row r="60" spans="1:14" ht="15.75" thickBot="1">
      <c r="A60" s="161"/>
      <c r="B60" s="131"/>
      <c r="C60" s="131"/>
      <c r="D60" s="129"/>
      <c r="E60" s="262" t="s">
        <v>74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75</v>
      </c>
      <c r="B61" s="247">
        <f>SUM(B49:M49)</f>
        <v>979528.1</v>
      </c>
      <c r="C61" s="248"/>
      <c r="D61" s="129" t="s">
        <v>61</v>
      </c>
      <c r="E61" s="262" t="s">
        <v>76</v>
      </c>
      <c r="F61" s="262"/>
      <c r="G61" s="262"/>
      <c r="H61" s="262"/>
      <c r="I61" s="246">
        <v>92128</v>
      </c>
      <c r="J61" s="246"/>
      <c r="K61" s="246"/>
      <c r="L61" s="246"/>
      <c r="M61" s="246"/>
      <c r="N61" s="246"/>
    </row>
    <row r="62" spans="1:14" ht="15.75" thickBot="1">
      <c r="A62" s="76" t="s">
        <v>77</v>
      </c>
      <c r="B62" s="247">
        <f>SUM(B54:M54)</f>
        <v>1676.4899999999998</v>
      </c>
      <c r="C62" s="248"/>
      <c r="D62" s="129" t="s">
        <v>61</v>
      </c>
      <c r="E62" s="261" t="s">
        <v>78</v>
      </c>
      <c r="F62" s="261"/>
      <c r="G62" s="261"/>
      <c r="H62" s="261"/>
      <c r="I62" s="261"/>
      <c r="J62" s="261"/>
      <c r="K62" s="261"/>
      <c r="L62" s="261"/>
      <c r="M62" s="261"/>
      <c r="N62" s="261"/>
    </row>
    <row r="63" spans="1:14" ht="15.75" thickBot="1">
      <c r="A63" s="161"/>
      <c r="B63" s="131"/>
      <c r="C63" s="131"/>
      <c r="D63" s="129"/>
      <c r="E63" s="262" t="s">
        <v>79</v>
      </c>
      <c r="F63" s="262"/>
      <c r="G63" s="262"/>
      <c r="H63" s="262"/>
      <c r="I63" s="246">
        <v>0</v>
      </c>
      <c r="J63" s="246"/>
      <c r="K63" s="246"/>
      <c r="L63" s="246"/>
      <c r="M63" s="246"/>
      <c r="N63" s="246"/>
    </row>
    <row r="64" spans="1:14" ht="15.75" thickBot="1">
      <c r="A64" s="76" t="s">
        <v>80</v>
      </c>
      <c r="B64" s="247">
        <f>(B61+B62)</f>
        <v>981204.59</v>
      </c>
      <c r="C64" s="248"/>
      <c r="D64" s="129" t="s">
        <v>61</v>
      </c>
      <c r="E64" s="262" t="s">
        <v>81</v>
      </c>
      <c r="F64" s="262"/>
      <c r="G64" s="262"/>
      <c r="H64" s="262"/>
      <c r="I64" s="246">
        <v>0</v>
      </c>
      <c r="J64" s="246"/>
      <c r="K64" s="246"/>
      <c r="L64" s="246"/>
      <c r="M64" s="246"/>
      <c r="N64" s="246"/>
    </row>
    <row r="65" spans="1:14" ht="15.75" thickBot="1">
      <c r="A65" s="161"/>
      <c r="B65" s="131"/>
      <c r="C65" s="131"/>
      <c r="D65" s="161"/>
      <c r="E65" s="259" t="s">
        <v>82</v>
      </c>
      <c r="F65" s="259"/>
      <c r="G65" s="259"/>
      <c r="H65" s="259"/>
      <c r="I65" s="260">
        <v>50511</v>
      </c>
      <c r="J65" s="260"/>
      <c r="K65" s="260"/>
      <c r="L65" s="260"/>
      <c r="M65" s="260"/>
      <c r="N65" s="260"/>
    </row>
    <row r="66" spans="1:14" ht="15.75" thickBot="1">
      <c r="A66" s="76" t="s">
        <v>83</v>
      </c>
      <c r="B66" s="263">
        <f>(B64/B59)</f>
        <v>10.708450272293705</v>
      </c>
      <c r="C66" s="264"/>
      <c r="D66" s="129" t="s">
        <v>61</v>
      </c>
      <c r="E66" s="259" t="s">
        <v>84</v>
      </c>
      <c r="F66" s="259"/>
      <c r="G66" s="259"/>
      <c r="H66" s="259"/>
      <c r="I66" s="260">
        <v>0</v>
      </c>
      <c r="J66" s="260"/>
      <c r="K66" s="260"/>
      <c r="L66" s="260"/>
      <c r="M66" s="260"/>
      <c r="N66" s="260"/>
    </row>
    <row r="67" spans="1:14" ht="15.75" thickBot="1">
      <c r="A67" s="36"/>
      <c r="B67" s="132"/>
      <c r="C67" s="132"/>
      <c r="D67" s="161"/>
      <c r="E67" s="259" t="s">
        <v>85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86</v>
      </c>
      <c r="B68" s="266">
        <v>0</v>
      </c>
      <c r="C68" s="267"/>
      <c r="D68" s="129" t="s">
        <v>68</v>
      </c>
      <c r="E68" s="259" t="s">
        <v>87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3"/>
      <c r="C69" s="133"/>
      <c r="D69" s="129"/>
      <c r="E69" s="259" t="s">
        <v>88</v>
      </c>
      <c r="F69" s="259"/>
      <c r="G69" s="259"/>
      <c r="H69" s="259"/>
      <c r="I69" s="260">
        <v>92128</v>
      </c>
      <c r="J69" s="260"/>
      <c r="K69" s="260"/>
      <c r="L69" s="260"/>
      <c r="M69" s="260"/>
      <c r="N69" s="260"/>
    </row>
    <row r="70" spans="1:14" ht="15.75" thickBot="1">
      <c r="A70" s="76" t="s">
        <v>89</v>
      </c>
      <c r="B70" s="266">
        <f>I78+I80</f>
        <v>495</v>
      </c>
      <c r="C70" s="267"/>
      <c r="D70" s="129" t="s">
        <v>68</v>
      </c>
      <c r="E70" s="259" t="s">
        <v>90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>
      <c r="A71" s="268">
        <v>45082</v>
      </c>
      <c r="B71" s="268"/>
      <c r="C71" s="268"/>
      <c r="D71" s="161"/>
      <c r="E71" s="259" t="s">
        <v>91</v>
      </c>
      <c r="F71" s="259"/>
      <c r="G71" s="259"/>
      <c r="H71" s="259"/>
      <c r="I71" s="260">
        <v>-54001</v>
      </c>
      <c r="J71" s="260"/>
      <c r="K71" s="260"/>
      <c r="L71" s="260"/>
      <c r="M71" s="260"/>
      <c r="N71" s="260"/>
    </row>
    <row r="72" spans="1:14">
      <c r="A72" s="268"/>
      <c r="B72" s="268"/>
      <c r="C72" s="268"/>
      <c r="D72" s="161"/>
      <c r="E72" s="161"/>
      <c r="F72" s="134"/>
      <c r="G72" s="134"/>
      <c r="H72" s="134"/>
      <c r="I72" s="135"/>
      <c r="J72" s="135"/>
      <c r="K72" s="135"/>
      <c r="L72" s="135"/>
      <c r="M72" s="135"/>
      <c r="N72" s="136"/>
    </row>
    <row r="73" spans="1:14">
      <c r="A73" s="268"/>
      <c r="B73" s="268"/>
      <c r="C73" s="268"/>
      <c r="D73" s="161"/>
      <c r="E73" s="259" t="s">
        <v>92</v>
      </c>
      <c r="F73" s="259"/>
      <c r="G73" s="259"/>
      <c r="H73" s="259"/>
      <c r="I73" s="260">
        <f>(I65+I66+I67+I68+I69+I71+I74+I70)</f>
        <v>88638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61"/>
      <c r="E74" s="259" t="s">
        <v>93</v>
      </c>
      <c r="F74" s="259"/>
      <c r="G74" s="259"/>
      <c r="H74" s="259"/>
      <c r="I74" s="260">
        <f>(I63+I64)</f>
        <v>0</v>
      </c>
      <c r="J74" s="260"/>
      <c r="K74" s="260"/>
      <c r="L74" s="260"/>
      <c r="M74" s="260"/>
      <c r="N74" s="260"/>
    </row>
    <row r="75" spans="1:14">
      <c r="A75" s="268"/>
      <c r="B75" s="268"/>
      <c r="C75" s="268"/>
      <c r="D75" s="161"/>
      <c r="E75" s="161"/>
      <c r="F75" s="137"/>
      <c r="G75" s="158"/>
      <c r="H75" s="158"/>
      <c r="I75" s="159"/>
      <c r="J75" s="159"/>
      <c r="K75" s="159"/>
      <c r="L75" s="159"/>
      <c r="M75" s="159"/>
      <c r="N75" s="140"/>
    </row>
    <row r="76" spans="1:14">
      <c r="A76" s="265" t="s">
        <v>112</v>
      </c>
      <c r="B76" s="265"/>
      <c r="C76" s="265"/>
      <c r="D76" s="161"/>
      <c r="E76" s="262" t="s">
        <v>94</v>
      </c>
      <c r="F76" s="262"/>
      <c r="G76" s="262"/>
      <c r="H76" s="262"/>
      <c r="I76" s="246">
        <v>0</v>
      </c>
      <c r="J76" s="246"/>
      <c r="K76" s="246"/>
      <c r="L76" s="246"/>
      <c r="M76" s="246"/>
      <c r="N76" s="246"/>
    </row>
    <row r="77" spans="1:14">
      <c r="A77" s="142"/>
      <c r="B77" s="143"/>
      <c r="C77" s="143"/>
      <c r="D77" s="144"/>
      <c r="E77" s="262" t="s">
        <v>95</v>
      </c>
      <c r="F77" s="262"/>
      <c r="G77" s="262"/>
      <c r="H77" s="262"/>
      <c r="I77" s="246">
        <v>70950</v>
      </c>
      <c r="J77" s="246"/>
      <c r="K77" s="246"/>
      <c r="L77" s="246"/>
      <c r="M77" s="246"/>
      <c r="N77" s="246"/>
    </row>
    <row r="78" spans="1:14">
      <c r="A78" s="142"/>
      <c r="B78" s="143"/>
      <c r="C78" s="143"/>
      <c r="D78" s="144"/>
      <c r="E78" s="262" t="s">
        <v>96</v>
      </c>
      <c r="F78" s="262"/>
      <c r="G78" s="262"/>
      <c r="H78" s="262"/>
      <c r="I78" s="269">
        <v>315</v>
      </c>
      <c r="J78" s="269"/>
      <c r="K78" s="269"/>
      <c r="L78" s="269"/>
      <c r="M78" s="269"/>
      <c r="N78" s="269"/>
    </row>
    <row r="79" spans="1:14">
      <c r="A79" s="142"/>
      <c r="B79" s="143"/>
      <c r="C79" s="143"/>
      <c r="D79" s="144"/>
      <c r="E79" s="262" t="s">
        <v>97</v>
      </c>
      <c r="F79" s="262"/>
      <c r="G79" s="262"/>
      <c r="H79" s="262"/>
      <c r="I79" s="246">
        <v>17607</v>
      </c>
      <c r="J79" s="246"/>
      <c r="K79" s="246"/>
      <c r="L79" s="246"/>
      <c r="M79" s="246"/>
      <c r="N79" s="246"/>
    </row>
    <row r="80" spans="1:14">
      <c r="A80" s="161"/>
      <c r="B80" s="161"/>
      <c r="C80" s="161"/>
      <c r="D80" s="144"/>
      <c r="E80" s="262" t="s">
        <v>98</v>
      </c>
      <c r="F80" s="262"/>
      <c r="G80" s="262"/>
      <c r="H80" s="262"/>
      <c r="I80" s="246">
        <v>180</v>
      </c>
      <c r="J80" s="246"/>
      <c r="K80" s="246"/>
      <c r="L80" s="246"/>
      <c r="M80" s="246"/>
      <c r="N80" s="246"/>
    </row>
    <row r="81" spans="1:14">
      <c r="A81" s="144"/>
      <c r="B81" s="144"/>
      <c r="C81" s="144"/>
      <c r="D81" s="144"/>
      <c r="E81" s="262" t="s">
        <v>99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44"/>
      <c r="B82" s="144"/>
      <c r="C82" s="144"/>
      <c r="D82" s="144"/>
      <c r="E82" s="262" t="s">
        <v>100</v>
      </c>
      <c r="F82" s="262"/>
      <c r="G82" s="262"/>
      <c r="H82" s="262"/>
      <c r="I82" s="246">
        <v>505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160"/>
      <c r="F83" s="160"/>
      <c r="G83" s="160"/>
      <c r="H83" s="160"/>
      <c r="I83" s="157"/>
      <c r="J83" s="157"/>
      <c r="K83" s="157"/>
      <c r="L83" s="157"/>
      <c r="M83" s="157"/>
      <c r="N83" s="157"/>
    </row>
    <row r="84" spans="1:14">
      <c r="A84" s="144"/>
      <c r="B84" s="144"/>
      <c r="C84" s="144"/>
      <c r="D84" s="144"/>
      <c r="E84" s="262" t="s">
        <v>101</v>
      </c>
      <c r="F84" s="262"/>
      <c r="G84" s="262"/>
      <c r="H84" s="262"/>
      <c r="I84" s="246">
        <f>SUM(I76:N82)</f>
        <v>89557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0"/>
      <c r="F85" s="160"/>
      <c r="G85" s="160"/>
      <c r="H85" s="160"/>
      <c r="I85" s="157"/>
      <c r="J85" s="157"/>
      <c r="K85" s="157"/>
      <c r="L85" s="157"/>
      <c r="M85" s="157"/>
      <c r="N85" s="157"/>
    </row>
    <row r="86" spans="1:14" ht="15.75" thickBot="1">
      <c r="A86" s="270">
        <f ca="1">NOW()</f>
        <v>45133.524284143517</v>
      </c>
      <c r="B86" s="270"/>
      <c r="C86" s="270"/>
      <c r="D86" s="270"/>
      <c r="E86" s="259" t="s">
        <v>102</v>
      </c>
      <c r="F86" s="259"/>
      <c r="G86" s="259"/>
      <c r="H86" s="259"/>
      <c r="I86" s="260">
        <f>(I84-I73)</f>
        <v>919</v>
      </c>
      <c r="J86" s="260"/>
      <c r="K86" s="260"/>
      <c r="L86" s="260"/>
      <c r="M86" s="260"/>
      <c r="N86" s="260"/>
    </row>
    <row r="87" spans="1:14" ht="15.75" thickTop="1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35"/>
    </row>
    <row r="88" spans="1:14">
      <c r="A88" s="144"/>
      <c r="B88" s="144"/>
      <c r="C88" s="144"/>
      <c r="D88" s="144"/>
    </row>
  </sheetData>
  <mergeCells count="70">
    <mergeCell ref="I61:N61"/>
    <mergeCell ref="B56:C56"/>
    <mergeCell ref="E56:H56"/>
    <mergeCell ref="I56:N56"/>
    <mergeCell ref="A1:A2"/>
    <mergeCell ref="N1:N7"/>
    <mergeCell ref="N10:N25"/>
    <mergeCell ref="N27:N38"/>
    <mergeCell ref="A39:N39"/>
    <mergeCell ref="E67:H67"/>
    <mergeCell ref="I67:N67"/>
    <mergeCell ref="B62:C62"/>
    <mergeCell ref="E62:N62"/>
    <mergeCell ref="B57:C57"/>
    <mergeCell ref="E57:H57"/>
    <mergeCell ref="I57:N57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E65:H65"/>
    <mergeCell ref="I65:N65"/>
    <mergeCell ref="B66:C66"/>
    <mergeCell ref="E66:H66"/>
    <mergeCell ref="I66:N66"/>
    <mergeCell ref="E63:H63"/>
    <mergeCell ref="I63:N63"/>
    <mergeCell ref="B64:C64"/>
    <mergeCell ref="E64:H64"/>
    <mergeCell ref="I64:N64"/>
    <mergeCell ref="A76:C76"/>
    <mergeCell ref="E76:H76"/>
    <mergeCell ref="B68:C68"/>
    <mergeCell ref="E68:H68"/>
    <mergeCell ref="I68:N68"/>
    <mergeCell ref="A71:C75"/>
    <mergeCell ref="E71:H71"/>
    <mergeCell ref="I71:N71"/>
    <mergeCell ref="E73:H73"/>
    <mergeCell ref="I73:N73"/>
    <mergeCell ref="E74:H74"/>
    <mergeCell ref="I74:N74"/>
    <mergeCell ref="E69:H69"/>
    <mergeCell ref="I69:N69"/>
    <mergeCell ref="B70:C70"/>
    <mergeCell ref="E70:H70"/>
    <mergeCell ref="I70:N70"/>
    <mergeCell ref="I76:N76"/>
    <mergeCell ref="E78:H78"/>
    <mergeCell ref="I78:N78"/>
    <mergeCell ref="E79:H79"/>
    <mergeCell ref="I79:N79"/>
    <mergeCell ref="E77:H77"/>
    <mergeCell ref="I77:N77"/>
    <mergeCell ref="E80:H80"/>
    <mergeCell ref="I80:N80"/>
    <mergeCell ref="A86:D86"/>
    <mergeCell ref="E86:H86"/>
    <mergeCell ref="I86:N86"/>
    <mergeCell ref="E81:H81"/>
    <mergeCell ref="I81:N81"/>
    <mergeCell ref="E82:H82"/>
    <mergeCell ref="I82:N82"/>
    <mergeCell ref="E84:H84"/>
    <mergeCell ref="I84:N84"/>
  </mergeCells>
  <pageMargins left="0.7" right="0.17" top="0.75" bottom="0.17" header="0.3" footer="0.17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88"/>
  <sheetViews>
    <sheetView topLeftCell="A74" workbookViewId="0">
      <selection activeCell="I86" sqref="A56:N8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113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1940</v>
      </c>
      <c r="D3" s="209"/>
      <c r="E3" s="41"/>
      <c r="F3" s="41"/>
      <c r="G3" s="41"/>
      <c r="H3" s="41"/>
      <c r="I3" s="41"/>
      <c r="J3" s="41"/>
      <c r="K3" s="210"/>
      <c r="L3" s="208"/>
      <c r="M3" s="14"/>
      <c r="N3" s="253"/>
    </row>
    <row r="4" spans="1:14">
      <c r="A4" s="211" t="s">
        <v>16</v>
      </c>
      <c r="B4" s="212"/>
      <c r="C4" s="22">
        <v>23639</v>
      </c>
      <c r="D4" s="213"/>
      <c r="E4" s="45"/>
      <c r="F4" s="45"/>
      <c r="G4" s="45"/>
      <c r="H4" s="45"/>
      <c r="I4" s="45"/>
      <c r="J4" s="45"/>
      <c r="K4" s="214"/>
      <c r="L4" s="212"/>
      <c r="M4" s="22"/>
      <c r="N4" s="253"/>
    </row>
    <row r="5" spans="1:14">
      <c r="A5" s="211" t="s">
        <v>17</v>
      </c>
      <c r="B5" s="212"/>
      <c r="C5" s="22">
        <v>3385</v>
      </c>
      <c r="D5" s="213"/>
      <c r="E5" s="45"/>
      <c r="F5" s="45"/>
      <c r="G5" s="45"/>
      <c r="H5" s="45"/>
      <c r="I5" s="45"/>
      <c r="J5" s="45"/>
      <c r="K5" s="214"/>
      <c r="L5" s="212"/>
      <c r="M5" s="22"/>
      <c r="N5" s="253"/>
    </row>
    <row r="6" spans="1:14">
      <c r="A6" s="211" t="s">
        <v>18</v>
      </c>
      <c r="B6" s="212"/>
      <c r="C6" s="22">
        <v>4074</v>
      </c>
      <c r="D6" s="213"/>
      <c r="E6" s="45"/>
      <c r="F6" s="45"/>
      <c r="G6" s="45"/>
      <c r="H6" s="45"/>
      <c r="I6" s="45"/>
      <c r="J6" s="45"/>
      <c r="K6" s="214"/>
      <c r="L6" s="212"/>
      <c r="M6" s="22"/>
      <c r="N6" s="253"/>
    </row>
    <row r="7" spans="1:14">
      <c r="A7" s="211" t="s">
        <v>19</v>
      </c>
      <c r="B7" s="212"/>
      <c r="C7" s="22">
        <v>2600</v>
      </c>
      <c r="D7" s="213"/>
      <c r="E7" s="45"/>
      <c r="F7" s="45"/>
      <c r="G7" s="45"/>
      <c r="H7" s="45"/>
      <c r="I7" s="45"/>
      <c r="J7" s="45"/>
      <c r="K7" s="214"/>
      <c r="L7" s="212"/>
      <c r="M7" s="22"/>
      <c r="N7" s="253"/>
    </row>
    <row r="8" spans="1:14" ht="15.75" thickBot="1">
      <c r="A8" s="215" t="s">
        <v>20</v>
      </c>
      <c r="B8" s="216"/>
      <c r="C8" s="30">
        <v>8895</v>
      </c>
      <c r="D8" s="217"/>
      <c r="E8" s="218"/>
      <c r="F8" s="218"/>
      <c r="G8" s="218"/>
      <c r="H8" s="218"/>
      <c r="I8" s="218"/>
      <c r="J8" s="218"/>
      <c r="K8" s="219"/>
      <c r="L8" s="216"/>
      <c r="M8" s="30"/>
      <c r="N8" s="220"/>
    </row>
    <row r="9" spans="1:14" s="39" customFormat="1" ht="15.75" thickBot="1">
      <c r="A9" s="20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2"/>
    </row>
    <row r="10" spans="1:14">
      <c r="A10" s="207" t="s">
        <v>21</v>
      </c>
      <c r="B10" s="208"/>
      <c r="C10" s="41"/>
      <c r="D10" s="41"/>
      <c r="E10" s="41"/>
      <c r="F10" s="41"/>
      <c r="G10" s="41"/>
      <c r="H10" s="41"/>
      <c r="I10" s="41"/>
      <c r="J10" s="41">
        <v>2250</v>
      </c>
      <c r="K10" s="14"/>
      <c r="L10" s="209"/>
      <c r="M10" s="14"/>
      <c r="N10" s="254" t="s">
        <v>22</v>
      </c>
    </row>
    <row r="11" spans="1:14">
      <c r="A11" s="211" t="s">
        <v>23</v>
      </c>
      <c r="B11" s="212"/>
      <c r="C11" s="45"/>
      <c r="D11" s="45"/>
      <c r="E11" s="45"/>
      <c r="F11" s="45"/>
      <c r="G11" s="45"/>
      <c r="H11" s="45">
        <v>1728</v>
      </c>
      <c r="I11" s="45"/>
      <c r="J11" s="45"/>
      <c r="K11" s="22"/>
      <c r="L11" s="213"/>
      <c r="M11" s="22"/>
      <c r="N11" s="255"/>
    </row>
    <row r="12" spans="1:14">
      <c r="A12" s="211" t="s">
        <v>24</v>
      </c>
      <c r="B12" s="212"/>
      <c r="C12" s="45"/>
      <c r="D12" s="45"/>
      <c r="E12" s="45"/>
      <c r="F12" s="45"/>
      <c r="G12" s="45"/>
      <c r="H12" s="45"/>
      <c r="I12" s="45"/>
      <c r="J12" s="45">
        <v>2068</v>
      </c>
      <c r="K12" s="22"/>
      <c r="L12" s="213"/>
      <c r="M12" s="22"/>
      <c r="N12" s="255"/>
    </row>
    <row r="13" spans="1:14">
      <c r="A13" s="211" t="s">
        <v>25</v>
      </c>
      <c r="B13" s="212"/>
      <c r="C13" s="45"/>
      <c r="D13" s="45"/>
      <c r="E13" s="45"/>
      <c r="F13" s="45">
        <v>360</v>
      </c>
      <c r="G13" s="45"/>
      <c r="H13" s="45"/>
      <c r="I13" s="45"/>
      <c r="J13" s="45"/>
      <c r="K13" s="22"/>
      <c r="L13" s="213"/>
      <c r="M13" s="22"/>
      <c r="N13" s="255"/>
    </row>
    <row r="14" spans="1:14">
      <c r="A14" s="211" t="s">
        <v>26</v>
      </c>
      <c r="B14" s="212"/>
      <c r="C14" s="45"/>
      <c r="D14" s="45"/>
      <c r="E14" s="45"/>
      <c r="F14" s="45">
        <v>264</v>
      </c>
      <c r="G14" s="45"/>
      <c r="H14" s="45"/>
      <c r="I14" s="45"/>
      <c r="J14" s="45"/>
      <c r="K14" s="22"/>
      <c r="L14" s="213"/>
      <c r="M14" s="22"/>
      <c r="N14" s="255"/>
    </row>
    <row r="15" spans="1:14">
      <c r="A15" s="211" t="s">
        <v>27</v>
      </c>
      <c r="B15" s="212"/>
      <c r="C15" s="45"/>
      <c r="D15" s="45"/>
      <c r="E15" s="45"/>
      <c r="F15" s="202"/>
      <c r="G15" s="45"/>
      <c r="H15" s="45"/>
      <c r="I15" s="45">
        <v>1167</v>
      </c>
      <c r="J15" s="45"/>
      <c r="K15" s="22"/>
      <c r="L15" s="213"/>
      <c r="M15" s="22"/>
      <c r="N15" s="255"/>
    </row>
    <row r="16" spans="1:14">
      <c r="A16" s="211" t="s">
        <v>28</v>
      </c>
      <c r="B16" s="212"/>
      <c r="C16" s="45"/>
      <c r="D16" s="45">
        <v>149</v>
      </c>
      <c r="E16" s="45"/>
      <c r="F16" s="45"/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29</v>
      </c>
      <c r="B17" s="212"/>
      <c r="C17" s="45"/>
      <c r="D17" s="45">
        <v>104</v>
      </c>
      <c r="E17" s="45"/>
      <c r="F17" s="45"/>
      <c r="G17" s="45"/>
      <c r="H17" s="45"/>
      <c r="I17" s="45"/>
      <c r="J17" s="45"/>
      <c r="K17" s="22"/>
      <c r="L17" s="213"/>
      <c r="M17" s="22"/>
      <c r="N17" s="255"/>
    </row>
    <row r="18" spans="1:14">
      <c r="A18" s="211" t="s">
        <v>30</v>
      </c>
      <c r="B18" s="212"/>
      <c r="C18" s="45"/>
      <c r="D18" s="45">
        <v>191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31</v>
      </c>
      <c r="B19" s="212"/>
      <c r="C19" s="45"/>
      <c r="D19" s="45">
        <v>112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32</v>
      </c>
      <c r="B20" s="212"/>
      <c r="C20" s="45"/>
      <c r="D20" s="45">
        <v>181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33</v>
      </c>
      <c r="B21" s="212"/>
      <c r="C21" s="45"/>
      <c r="D21" s="45">
        <v>376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34</v>
      </c>
      <c r="B22" s="212"/>
      <c r="C22" s="45"/>
      <c r="D22" s="45">
        <v>209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35</v>
      </c>
      <c r="B23" s="212"/>
      <c r="C23" s="45"/>
      <c r="D23" s="45">
        <v>113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36</v>
      </c>
      <c r="B24" s="212"/>
      <c r="C24" s="45"/>
      <c r="D24" s="45">
        <v>165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 ht="15.75" thickBot="1">
      <c r="A25" s="223" t="s">
        <v>37</v>
      </c>
      <c r="B25" s="216"/>
      <c r="C25" s="218"/>
      <c r="D25" s="218">
        <v>240</v>
      </c>
      <c r="E25" s="218"/>
      <c r="F25" s="218"/>
      <c r="G25" s="218"/>
      <c r="H25" s="218"/>
      <c r="I25" s="218"/>
      <c r="J25" s="218"/>
      <c r="K25" s="30"/>
      <c r="L25" s="217"/>
      <c r="M25" s="30"/>
      <c r="N25" s="256"/>
    </row>
    <row r="26" spans="1:14" ht="15.75" thickBot="1">
      <c r="A26" s="224"/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2"/>
    </row>
    <row r="27" spans="1:14">
      <c r="A27" s="207" t="s">
        <v>39</v>
      </c>
      <c r="B27" s="208"/>
      <c r="C27" s="41"/>
      <c r="D27" s="41"/>
      <c r="E27" s="41"/>
      <c r="F27" s="41"/>
      <c r="G27" s="41">
        <v>908</v>
      </c>
      <c r="H27" s="201"/>
      <c r="I27" s="41"/>
      <c r="J27" s="41"/>
      <c r="K27" s="210"/>
      <c r="L27" s="208"/>
      <c r="M27" s="14"/>
      <c r="N27" s="254" t="s">
        <v>40</v>
      </c>
    </row>
    <row r="28" spans="1:14">
      <c r="A28" s="211" t="s">
        <v>41</v>
      </c>
      <c r="B28" s="212"/>
      <c r="C28" s="45"/>
      <c r="D28" s="45"/>
      <c r="E28" s="45">
        <v>89</v>
      </c>
      <c r="F28" s="45"/>
      <c r="G28" s="45"/>
      <c r="H28" s="45"/>
      <c r="I28" s="45"/>
      <c r="J28" s="45"/>
      <c r="K28" s="214"/>
      <c r="L28" s="212"/>
      <c r="M28" s="22"/>
      <c r="N28" s="255"/>
    </row>
    <row r="29" spans="1:14">
      <c r="A29" s="211" t="s">
        <v>42</v>
      </c>
      <c r="B29" s="212"/>
      <c r="C29" s="45"/>
      <c r="D29" s="45"/>
      <c r="E29" s="45">
        <v>321</v>
      </c>
      <c r="F29" s="45"/>
      <c r="G29" s="45"/>
      <c r="H29" s="45"/>
      <c r="I29" s="45"/>
      <c r="J29" s="45"/>
      <c r="K29" s="214"/>
      <c r="L29" s="212"/>
      <c r="M29" s="22"/>
      <c r="N29" s="255"/>
    </row>
    <row r="30" spans="1:14">
      <c r="A30" s="211" t="s">
        <v>43</v>
      </c>
      <c r="B30" s="212"/>
      <c r="C30" s="45"/>
      <c r="D30" s="45"/>
      <c r="E30" s="45">
        <v>292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44</v>
      </c>
      <c r="B31" s="212"/>
      <c r="C31" s="45"/>
      <c r="D31" s="45"/>
      <c r="E31" s="45"/>
      <c r="F31" s="45"/>
      <c r="G31" s="45"/>
      <c r="H31" s="45"/>
      <c r="I31" s="45">
        <v>612</v>
      </c>
      <c r="J31" s="45"/>
      <c r="K31" s="214"/>
      <c r="L31" s="212"/>
      <c r="M31" s="22"/>
      <c r="N31" s="255"/>
    </row>
    <row r="32" spans="1:14">
      <c r="A32" s="211" t="s">
        <v>45</v>
      </c>
      <c r="B32" s="212"/>
      <c r="C32" s="45"/>
      <c r="D32" s="45">
        <v>149</v>
      </c>
      <c r="E32" s="45"/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46</v>
      </c>
      <c r="B33" s="212"/>
      <c r="C33" s="45"/>
      <c r="D33" s="45">
        <v>230</v>
      </c>
      <c r="E33" s="45"/>
      <c r="F33" s="45"/>
      <c r="G33" s="45"/>
      <c r="H33" s="45"/>
      <c r="I33" s="45"/>
      <c r="J33" s="45"/>
      <c r="K33" s="214"/>
      <c r="L33" s="212"/>
      <c r="M33" s="22"/>
      <c r="N33" s="255"/>
    </row>
    <row r="34" spans="1:14">
      <c r="A34" s="211" t="s">
        <v>47</v>
      </c>
      <c r="B34" s="212"/>
      <c r="C34" s="45"/>
      <c r="D34" s="45"/>
      <c r="E34" s="45"/>
      <c r="F34" s="45"/>
      <c r="G34" s="45">
        <v>759</v>
      </c>
      <c r="H34" s="202"/>
      <c r="I34" s="45"/>
      <c r="J34" s="45"/>
      <c r="K34" s="214"/>
      <c r="L34" s="212"/>
      <c r="M34" s="22"/>
      <c r="N34" s="255"/>
    </row>
    <row r="35" spans="1:14" s="39" customFormat="1">
      <c r="A35" s="211" t="s">
        <v>48</v>
      </c>
      <c r="B35" s="212"/>
      <c r="C35" s="45"/>
      <c r="D35" s="45">
        <v>338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49</v>
      </c>
      <c r="B36" s="212"/>
      <c r="C36" s="45"/>
      <c r="D36" s="45"/>
      <c r="E36" s="45"/>
      <c r="F36" s="45"/>
      <c r="G36" s="45"/>
      <c r="H36" s="45"/>
      <c r="I36" s="45">
        <v>1139</v>
      </c>
      <c r="J36" s="45"/>
      <c r="K36" s="214"/>
      <c r="L36" s="212"/>
      <c r="M36" s="22"/>
      <c r="N36" s="255"/>
    </row>
    <row r="37" spans="1:14">
      <c r="A37" s="211" t="s">
        <v>38</v>
      </c>
      <c r="B37" s="212"/>
      <c r="C37" s="45"/>
      <c r="D37" s="45">
        <v>568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 ht="15.75" thickBot="1">
      <c r="A38" s="223" t="s">
        <v>50</v>
      </c>
      <c r="B38" s="225"/>
      <c r="C38" s="226"/>
      <c r="D38" s="226"/>
      <c r="E38" s="226"/>
      <c r="F38" s="226"/>
      <c r="G38" s="226"/>
      <c r="H38" s="226"/>
      <c r="I38" s="226"/>
      <c r="J38" s="226"/>
      <c r="K38" s="227">
        <v>4278</v>
      </c>
      <c r="L38" s="216"/>
      <c r="M38" s="228"/>
      <c r="N38" s="256"/>
    </row>
    <row r="39" spans="1:14" s="66" customFormat="1" ht="15.75" thickBot="1">
      <c r="A39" s="25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</row>
    <row r="40" spans="1:14" ht="15.75" thickBot="1">
      <c r="A40" s="229" t="s">
        <v>107</v>
      </c>
      <c r="B40" s="230"/>
      <c r="C40" s="231"/>
      <c r="D40" s="232"/>
      <c r="E40" s="233"/>
      <c r="F40" s="233"/>
      <c r="G40" s="233"/>
      <c r="H40" s="233"/>
      <c r="I40" s="233"/>
      <c r="J40" s="233"/>
      <c r="K40" s="234"/>
      <c r="L40" s="230">
        <v>24078</v>
      </c>
      <c r="M40" s="231"/>
      <c r="N40" s="222"/>
    </row>
    <row r="41" spans="1:14" s="39" customFormat="1" ht="15.75" thickBo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8"/>
    </row>
    <row r="42" spans="1:14" ht="15.75" thickBot="1">
      <c r="A42" s="76" t="s">
        <v>52</v>
      </c>
      <c r="B42" s="77">
        <f t="shared" ref="B42:M42" si="0">SUM(B3:B40)</f>
        <v>0</v>
      </c>
      <c r="C42" s="78">
        <f t="shared" si="0"/>
        <v>44533</v>
      </c>
      <c r="D42" s="79">
        <f t="shared" si="0"/>
        <v>3125</v>
      </c>
      <c r="E42" s="80">
        <f t="shared" si="0"/>
        <v>702</v>
      </c>
      <c r="F42" s="80">
        <f t="shared" si="0"/>
        <v>624</v>
      </c>
      <c r="G42" s="80">
        <f t="shared" si="0"/>
        <v>1667</v>
      </c>
      <c r="H42" s="80">
        <f t="shared" si="0"/>
        <v>1728</v>
      </c>
      <c r="I42" s="80">
        <f t="shared" si="0"/>
        <v>2918</v>
      </c>
      <c r="J42" s="80">
        <f t="shared" si="0"/>
        <v>4318</v>
      </c>
      <c r="K42" s="81">
        <f t="shared" si="0"/>
        <v>4278</v>
      </c>
      <c r="L42" s="77">
        <f t="shared" si="0"/>
        <v>24078</v>
      </c>
      <c r="M42" s="78">
        <f t="shared" si="0"/>
        <v>0</v>
      </c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  <c r="N43" s="38"/>
    </row>
    <row r="44" spans="1:14" ht="15.75" thickBot="1">
      <c r="A44" s="76" t="s">
        <v>53</v>
      </c>
      <c r="B44" s="82">
        <f t="shared" ref="B44:M44" si="1">SUM(B3:B40)</f>
        <v>0</v>
      </c>
      <c r="C44" s="83">
        <f t="shared" si="1"/>
        <v>44533</v>
      </c>
      <c r="D44" s="84">
        <f t="shared" si="1"/>
        <v>3125</v>
      </c>
      <c r="E44" s="85">
        <f t="shared" si="1"/>
        <v>702</v>
      </c>
      <c r="F44" s="85">
        <f t="shared" si="1"/>
        <v>624</v>
      </c>
      <c r="G44" s="85">
        <f t="shared" si="1"/>
        <v>1667</v>
      </c>
      <c r="H44" s="85">
        <f t="shared" si="1"/>
        <v>1728</v>
      </c>
      <c r="I44" s="85">
        <f t="shared" si="1"/>
        <v>2918</v>
      </c>
      <c r="J44" s="85">
        <f t="shared" si="1"/>
        <v>4318</v>
      </c>
      <c r="K44" s="86">
        <f t="shared" si="1"/>
        <v>4278</v>
      </c>
      <c r="L44" s="82">
        <f t="shared" si="1"/>
        <v>24078</v>
      </c>
      <c r="M44" s="83">
        <f t="shared" si="1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8"/>
    </row>
    <row r="46" spans="1:14">
      <c r="A46" s="87" t="s">
        <v>54</v>
      </c>
      <c r="B46" s="88" t="s">
        <v>55</v>
      </c>
      <c r="C46" s="89" t="s">
        <v>56</v>
      </c>
      <c r="D46" s="90" t="s">
        <v>57</v>
      </c>
      <c r="E46" s="91" t="s">
        <v>57</v>
      </c>
      <c r="F46" s="91" t="s">
        <v>57</v>
      </c>
      <c r="G46" s="91" t="s">
        <v>58</v>
      </c>
      <c r="H46" s="91" t="s">
        <v>58</v>
      </c>
      <c r="I46" s="91" t="s">
        <v>58</v>
      </c>
      <c r="J46" s="92" t="s">
        <v>58</v>
      </c>
      <c r="K46" s="93" t="s">
        <v>58</v>
      </c>
      <c r="L46" s="12" t="s">
        <v>58</v>
      </c>
      <c r="M46" s="94" t="s">
        <v>59</v>
      </c>
      <c r="N46" s="35"/>
    </row>
    <row r="47" spans="1:14" ht="15.75" thickBot="1">
      <c r="A47" s="50" t="s">
        <v>14</v>
      </c>
      <c r="B47" s="95">
        <v>0</v>
      </c>
      <c r="C47" s="96">
        <v>10.5</v>
      </c>
      <c r="D47" s="97">
        <v>10.199999999999999</v>
      </c>
      <c r="E47" s="98">
        <v>10.199999999999999</v>
      </c>
      <c r="F47" s="98">
        <v>10.199999999999999</v>
      </c>
      <c r="G47" s="98">
        <v>10.3</v>
      </c>
      <c r="H47" s="98">
        <v>10.5</v>
      </c>
      <c r="I47" s="99">
        <v>10.4</v>
      </c>
      <c r="J47" s="99">
        <v>10.6</v>
      </c>
      <c r="K47" s="99">
        <v>10.4</v>
      </c>
      <c r="L47" s="100">
        <v>11</v>
      </c>
      <c r="M47" s="101">
        <v>0</v>
      </c>
      <c r="N47" s="35"/>
    </row>
    <row r="48" spans="1:14" ht="15.75" thickBot="1">
      <c r="A48" s="161"/>
      <c r="B48" s="103"/>
      <c r="C48" s="103"/>
      <c r="D48" s="103"/>
      <c r="E48" s="103"/>
      <c r="F48" s="103"/>
      <c r="G48" s="103"/>
      <c r="H48" s="103"/>
      <c r="I48" s="161"/>
      <c r="J48" s="161"/>
      <c r="K48" s="161"/>
      <c r="L48" s="161"/>
      <c r="M48" s="161"/>
      <c r="N48" s="35"/>
    </row>
    <row r="49" spans="1:14" ht="15.75" thickBot="1">
      <c r="A49" s="67" t="s">
        <v>60</v>
      </c>
      <c r="B49" s="104">
        <f t="shared" ref="B49:M49" si="2">(B42*B47)</f>
        <v>0</v>
      </c>
      <c r="C49" s="105">
        <f t="shared" si="2"/>
        <v>467596.5</v>
      </c>
      <c r="D49" s="106">
        <f t="shared" si="2"/>
        <v>31874.999999999996</v>
      </c>
      <c r="E49" s="107">
        <f t="shared" si="2"/>
        <v>7160.4</v>
      </c>
      <c r="F49" s="107">
        <f t="shared" si="2"/>
        <v>6364.7999999999993</v>
      </c>
      <c r="G49" s="107">
        <f t="shared" si="2"/>
        <v>17170.100000000002</v>
      </c>
      <c r="H49" s="107">
        <f t="shared" si="2"/>
        <v>18144</v>
      </c>
      <c r="I49" s="107">
        <f t="shared" si="2"/>
        <v>30347.200000000001</v>
      </c>
      <c r="J49" s="107">
        <f t="shared" si="2"/>
        <v>45770.799999999996</v>
      </c>
      <c r="K49" s="108">
        <f t="shared" si="2"/>
        <v>44491.200000000004</v>
      </c>
      <c r="L49" s="104">
        <f t="shared" si="2"/>
        <v>264858</v>
      </c>
      <c r="M49" s="109">
        <f t="shared" si="2"/>
        <v>0</v>
      </c>
      <c r="N49" s="110" t="s">
        <v>61</v>
      </c>
    </row>
    <row r="50" spans="1:14" ht="15.75" thickBot="1">
      <c r="A50" s="161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35"/>
    </row>
    <row r="51" spans="1:14">
      <c r="A51" s="87" t="s">
        <v>62</v>
      </c>
      <c r="B51" s="88"/>
      <c r="C51" s="89"/>
      <c r="D51" s="90" t="s">
        <v>63</v>
      </c>
      <c r="E51" s="91" t="s">
        <v>63</v>
      </c>
      <c r="F51" s="91" t="s">
        <v>63</v>
      </c>
      <c r="G51" s="91" t="s">
        <v>63</v>
      </c>
      <c r="H51" s="91" t="s">
        <v>64</v>
      </c>
      <c r="I51" s="92" t="s">
        <v>64</v>
      </c>
      <c r="J51" s="91" t="s">
        <v>64</v>
      </c>
      <c r="K51" s="111" t="s">
        <v>64</v>
      </c>
      <c r="L51" s="112" t="s">
        <v>64</v>
      </c>
      <c r="M51" s="94" t="s">
        <v>64</v>
      </c>
      <c r="N51" s="113"/>
    </row>
    <row r="52" spans="1:14" ht="15.75" thickBot="1">
      <c r="A52" s="50" t="s">
        <v>65</v>
      </c>
      <c r="B52" s="114"/>
      <c r="C52" s="115"/>
      <c r="D52" s="116">
        <v>8.6999999999999994E-2</v>
      </c>
      <c r="E52" s="117">
        <v>8.6999999999999994E-2</v>
      </c>
      <c r="F52" s="117">
        <v>8.6999999999999994E-2</v>
      </c>
      <c r="G52" s="117">
        <v>8.6999999999999994E-2</v>
      </c>
      <c r="H52" s="117">
        <v>8.6999999999999994E-2</v>
      </c>
      <c r="I52" s="117">
        <v>8.6999999999999994E-2</v>
      </c>
      <c r="J52" s="117">
        <v>8.6999999999999994E-2</v>
      </c>
      <c r="K52" s="118">
        <v>8.6999999999999994E-2</v>
      </c>
      <c r="L52" s="119">
        <v>0</v>
      </c>
      <c r="M52" s="120">
        <v>0</v>
      </c>
      <c r="N52" s="35"/>
    </row>
    <row r="53" spans="1:14" ht="15.75" thickBot="1">
      <c r="A53" s="161"/>
      <c r="B53" s="161"/>
      <c r="C53" s="161"/>
      <c r="D53" s="161"/>
      <c r="E53" s="103"/>
      <c r="F53" s="103"/>
      <c r="G53" s="103"/>
      <c r="H53" s="161"/>
      <c r="I53" s="161"/>
      <c r="J53" s="161"/>
      <c r="K53" s="161"/>
      <c r="L53" s="161"/>
      <c r="M53" s="161"/>
      <c r="N53" s="113"/>
    </row>
    <row r="54" spans="1:14" ht="15.75" thickBot="1">
      <c r="A54" s="67" t="s">
        <v>66</v>
      </c>
      <c r="B54" s="121"/>
      <c r="C54" s="122"/>
      <c r="D54" s="123">
        <f>(D44*D52)</f>
        <v>271.875</v>
      </c>
      <c r="E54" s="124">
        <f>(E44*E52)</f>
        <v>61.073999999999998</v>
      </c>
      <c r="F54" s="124">
        <f>(F44*F52)</f>
        <v>54.287999999999997</v>
      </c>
      <c r="G54" s="124">
        <f>(G44*G52)</f>
        <v>145.029</v>
      </c>
      <c r="H54" s="124">
        <f t="shared" ref="H54" si="3">(H44*H52)</f>
        <v>150.33599999999998</v>
      </c>
      <c r="I54" s="124">
        <f>(I44*I52)</f>
        <v>253.86599999999999</v>
      </c>
      <c r="J54" s="124">
        <f>(J44*J52)</f>
        <v>375.666</v>
      </c>
      <c r="K54" s="125">
        <f>(K44*K52)</f>
        <v>372.18599999999998</v>
      </c>
      <c r="L54" s="126">
        <f>(L44*L52)</f>
        <v>0</v>
      </c>
      <c r="M54" s="127">
        <f>(M44*M52)</f>
        <v>0</v>
      </c>
      <c r="N54" s="35"/>
    </row>
    <row r="55" spans="1:14" ht="15.75" thickBot="1">
      <c r="A55" s="161"/>
      <c r="B55" s="161"/>
      <c r="C55" s="161"/>
      <c r="D55" s="161"/>
      <c r="E55" s="128"/>
      <c r="F55" s="128"/>
      <c r="G55" s="128"/>
      <c r="H55" s="128"/>
      <c r="I55" s="128"/>
      <c r="J55" s="128"/>
      <c r="K55" s="128"/>
      <c r="L55" s="128"/>
      <c r="M55" s="128"/>
      <c r="N55" s="35"/>
    </row>
    <row r="56" spans="1:14" ht="15.75" thickBot="1">
      <c r="A56" s="76" t="s">
        <v>67</v>
      </c>
      <c r="B56" s="247">
        <f>SUM(B42:M42)</f>
        <v>87971</v>
      </c>
      <c r="C56" s="248"/>
      <c r="D56" s="129" t="s">
        <v>68</v>
      </c>
      <c r="E56" s="249">
        <v>45083</v>
      </c>
      <c r="F56" s="249"/>
      <c r="G56" s="249"/>
      <c r="H56" s="249"/>
      <c r="I56" s="250" t="s">
        <v>114</v>
      </c>
      <c r="J56" s="250"/>
      <c r="K56" s="250"/>
      <c r="L56" s="250"/>
      <c r="M56" s="250"/>
      <c r="N56" s="250"/>
    </row>
    <row r="57" spans="1:14" ht="15.75" thickBot="1">
      <c r="A57" s="76" t="s">
        <v>69</v>
      </c>
      <c r="B57" s="247">
        <f>(I81+I82)</f>
        <v>494</v>
      </c>
      <c r="C57" s="248"/>
      <c r="D57" s="129" t="s">
        <v>68</v>
      </c>
      <c r="E57" s="262" t="s">
        <v>70</v>
      </c>
      <c r="F57" s="262"/>
      <c r="G57" s="262"/>
      <c r="H57" s="262"/>
      <c r="I57" s="246">
        <f>(I58+I59)</f>
        <v>87982</v>
      </c>
      <c r="J57" s="246"/>
      <c r="K57" s="246"/>
      <c r="L57" s="246"/>
      <c r="M57" s="246"/>
      <c r="N57" s="246"/>
    </row>
    <row r="58" spans="1:14" ht="15.75" thickBot="1">
      <c r="A58" s="161"/>
      <c r="B58" s="130"/>
      <c r="C58" s="130"/>
      <c r="D58" s="129"/>
      <c r="E58" s="262" t="s">
        <v>71</v>
      </c>
      <c r="F58" s="262"/>
      <c r="G58" s="262"/>
      <c r="H58" s="262"/>
      <c r="I58" s="246">
        <v>87982</v>
      </c>
      <c r="J58" s="246"/>
      <c r="K58" s="246"/>
      <c r="L58" s="246"/>
      <c r="M58" s="246"/>
      <c r="N58" s="246"/>
    </row>
    <row r="59" spans="1:14" ht="15.75" thickBot="1">
      <c r="A59" s="76" t="s">
        <v>72</v>
      </c>
      <c r="B59" s="247">
        <f>(B56-B57)</f>
        <v>87477</v>
      </c>
      <c r="C59" s="248"/>
      <c r="D59" s="129" t="s">
        <v>68</v>
      </c>
      <c r="E59" s="262" t="s">
        <v>73</v>
      </c>
      <c r="F59" s="262"/>
      <c r="G59" s="262"/>
      <c r="H59" s="262"/>
      <c r="I59" s="246">
        <v>0</v>
      </c>
      <c r="J59" s="246"/>
      <c r="K59" s="246"/>
      <c r="L59" s="246"/>
      <c r="M59" s="246"/>
      <c r="N59" s="246"/>
    </row>
    <row r="60" spans="1:14" ht="15.75" thickBot="1">
      <c r="A60" s="161"/>
      <c r="B60" s="131"/>
      <c r="C60" s="131"/>
      <c r="D60" s="129"/>
      <c r="E60" s="262" t="s">
        <v>74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75</v>
      </c>
      <c r="B61" s="247">
        <f>SUM(B49:M49)</f>
        <v>933778</v>
      </c>
      <c r="C61" s="248"/>
      <c r="D61" s="129" t="s">
        <v>61</v>
      </c>
      <c r="E61" s="262" t="s">
        <v>76</v>
      </c>
      <c r="F61" s="262"/>
      <c r="G61" s="262"/>
      <c r="H61" s="262"/>
      <c r="I61" s="246">
        <v>87982</v>
      </c>
      <c r="J61" s="246"/>
      <c r="K61" s="246"/>
      <c r="L61" s="246"/>
      <c r="M61" s="246"/>
      <c r="N61" s="246"/>
    </row>
    <row r="62" spans="1:14" ht="15.75" thickBot="1">
      <c r="A62" s="76" t="s">
        <v>77</v>
      </c>
      <c r="B62" s="247">
        <f>SUM(B54:M54)</f>
        <v>1684.32</v>
      </c>
      <c r="C62" s="248"/>
      <c r="D62" s="129" t="s">
        <v>61</v>
      </c>
      <c r="E62" s="261" t="s">
        <v>78</v>
      </c>
      <c r="F62" s="261"/>
      <c r="G62" s="261"/>
      <c r="H62" s="261"/>
      <c r="I62" s="261"/>
      <c r="J62" s="261"/>
      <c r="K62" s="261"/>
      <c r="L62" s="261"/>
      <c r="M62" s="261"/>
      <c r="N62" s="261"/>
    </row>
    <row r="63" spans="1:14" ht="15.75" thickBot="1">
      <c r="A63" s="161"/>
      <c r="B63" s="131"/>
      <c r="C63" s="131"/>
      <c r="D63" s="129"/>
      <c r="E63" s="262" t="s">
        <v>79</v>
      </c>
      <c r="F63" s="262"/>
      <c r="G63" s="262"/>
      <c r="H63" s="262"/>
      <c r="I63" s="246">
        <v>0</v>
      </c>
      <c r="J63" s="246"/>
      <c r="K63" s="246"/>
      <c r="L63" s="246"/>
      <c r="M63" s="246"/>
      <c r="N63" s="246"/>
    </row>
    <row r="64" spans="1:14" ht="15.75" thickBot="1">
      <c r="A64" s="76" t="s">
        <v>80</v>
      </c>
      <c r="B64" s="247">
        <f>(B61+B62)</f>
        <v>935462.32</v>
      </c>
      <c r="C64" s="248"/>
      <c r="D64" s="129" t="s">
        <v>61</v>
      </c>
      <c r="E64" s="262" t="s">
        <v>81</v>
      </c>
      <c r="F64" s="262"/>
      <c r="G64" s="262"/>
      <c r="H64" s="262"/>
      <c r="I64" s="246">
        <v>0</v>
      </c>
      <c r="J64" s="246"/>
      <c r="K64" s="246"/>
      <c r="L64" s="246"/>
      <c r="M64" s="246"/>
      <c r="N64" s="246"/>
    </row>
    <row r="65" spans="1:14" ht="15.75" thickBot="1">
      <c r="A65" s="161"/>
      <c r="B65" s="131"/>
      <c r="C65" s="131"/>
      <c r="D65" s="161"/>
      <c r="E65" s="259" t="s">
        <v>82</v>
      </c>
      <c r="F65" s="259"/>
      <c r="G65" s="259"/>
      <c r="H65" s="259"/>
      <c r="I65" s="260">
        <v>54001</v>
      </c>
      <c r="J65" s="260"/>
      <c r="K65" s="260"/>
      <c r="L65" s="260"/>
      <c r="M65" s="260"/>
      <c r="N65" s="260"/>
    </row>
    <row r="66" spans="1:14" ht="15.75" thickBot="1">
      <c r="A66" s="76" t="s">
        <v>83</v>
      </c>
      <c r="B66" s="263">
        <f>(B64/B59)</f>
        <v>10.693808886907416</v>
      </c>
      <c r="C66" s="264"/>
      <c r="D66" s="129" t="s">
        <v>61</v>
      </c>
      <c r="E66" s="259" t="s">
        <v>84</v>
      </c>
      <c r="F66" s="259"/>
      <c r="G66" s="259"/>
      <c r="H66" s="259"/>
      <c r="I66" s="260">
        <v>0</v>
      </c>
      <c r="J66" s="260"/>
      <c r="K66" s="260"/>
      <c r="L66" s="260"/>
      <c r="M66" s="260"/>
      <c r="N66" s="260"/>
    </row>
    <row r="67" spans="1:14" ht="15.75" thickBot="1">
      <c r="A67" s="36"/>
      <c r="B67" s="132"/>
      <c r="C67" s="132"/>
      <c r="D67" s="161"/>
      <c r="E67" s="259" t="s">
        <v>85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86</v>
      </c>
      <c r="B68" s="266">
        <v>0</v>
      </c>
      <c r="C68" s="267"/>
      <c r="D68" s="129" t="s">
        <v>68</v>
      </c>
      <c r="E68" s="259" t="s">
        <v>87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3"/>
      <c r="C69" s="133"/>
      <c r="D69" s="129"/>
      <c r="E69" s="259" t="s">
        <v>88</v>
      </c>
      <c r="F69" s="259"/>
      <c r="G69" s="259"/>
      <c r="H69" s="259"/>
      <c r="I69" s="260">
        <v>87982</v>
      </c>
      <c r="J69" s="260"/>
      <c r="K69" s="260"/>
      <c r="L69" s="260"/>
      <c r="M69" s="260"/>
      <c r="N69" s="260"/>
    </row>
    <row r="70" spans="1:14" ht="15.75" thickBot="1">
      <c r="A70" s="76" t="s">
        <v>89</v>
      </c>
      <c r="B70" s="266">
        <f>I78+I80</f>
        <v>558</v>
      </c>
      <c r="C70" s="267"/>
      <c r="D70" s="129" t="s">
        <v>68</v>
      </c>
      <c r="E70" s="259" t="s">
        <v>90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>
      <c r="A71" s="268">
        <v>45083</v>
      </c>
      <c r="B71" s="268"/>
      <c r="C71" s="268"/>
      <c r="D71" s="161"/>
      <c r="E71" s="259" t="s">
        <v>91</v>
      </c>
      <c r="F71" s="259"/>
      <c r="G71" s="259"/>
      <c r="H71" s="259"/>
      <c r="I71" s="260">
        <v>-57200</v>
      </c>
      <c r="J71" s="260"/>
      <c r="K71" s="260"/>
      <c r="L71" s="260"/>
      <c r="M71" s="260"/>
      <c r="N71" s="260"/>
    </row>
    <row r="72" spans="1:14">
      <c r="A72" s="268"/>
      <c r="B72" s="268"/>
      <c r="C72" s="268"/>
      <c r="D72" s="161"/>
      <c r="E72" s="161"/>
      <c r="F72" s="134"/>
      <c r="G72" s="134"/>
      <c r="H72" s="134"/>
      <c r="I72" s="135"/>
      <c r="J72" s="135"/>
      <c r="K72" s="135"/>
      <c r="L72" s="135"/>
      <c r="M72" s="135"/>
      <c r="N72" s="136"/>
    </row>
    <row r="73" spans="1:14">
      <c r="A73" s="268"/>
      <c r="B73" s="268"/>
      <c r="C73" s="268"/>
      <c r="D73" s="161"/>
      <c r="E73" s="259" t="s">
        <v>92</v>
      </c>
      <c r="F73" s="259"/>
      <c r="G73" s="259"/>
      <c r="H73" s="259"/>
      <c r="I73" s="260">
        <f>(I65+I66+I67+I68+I69+I71+I74+I70)</f>
        <v>84783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61"/>
      <c r="E74" s="259" t="s">
        <v>93</v>
      </c>
      <c r="F74" s="259"/>
      <c r="G74" s="259"/>
      <c r="H74" s="259"/>
      <c r="I74" s="260">
        <f>(I63+I64)</f>
        <v>0</v>
      </c>
      <c r="J74" s="260"/>
      <c r="K74" s="260"/>
      <c r="L74" s="260"/>
      <c r="M74" s="260"/>
      <c r="N74" s="260"/>
    </row>
    <row r="75" spans="1:14">
      <c r="A75" s="268"/>
      <c r="B75" s="268"/>
      <c r="C75" s="268"/>
      <c r="D75" s="161"/>
      <c r="E75" s="161"/>
      <c r="F75" s="137"/>
      <c r="G75" s="158"/>
      <c r="H75" s="158"/>
      <c r="I75" s="159"/>
      <c r="J75" s="159"/>
      <c r="K75" s="159"/>
      <c r="L75" s="159"/>
      <c r="M75" s="159"/>
      <c r="N75" s="140"/>
    </row>
    <row r="76" spans="1:14">
      <c r="A76" s="265" t="s">
        <v>114</v>
      </c>
      <c r="B76" s="265"/>
      <c r="C76" s="265"/>
      <c r="D76" s="161"/>
      <c r="E76" s="262" t="s">
        <v>94</v>
      </c>
      <c r="F76" s="262"/>
      <c r="G76" s="262"/>
      <c r="H76" s="262"/>
      <c r="I76" s="246">
        <v>0</v>
      </c>
      <c r="J76" s="246"/>
      <c r="K76" s="246"/>
      <c r="L76" s="246"/>
      <c r="M76" s="246"/>
      <c r="N76" s="246"/>
    </row>
    <row r="77" spans="1:14">
      <c r="A77" s="142"/>
      <c r="B77" s="143"/>
      <c r="C77" s="143"/>
      <c r="D77" s="144"/>
      <c r="E77" s="262" t="s">
        <v>95</v>
      </c>
      <c r="F77" s="262"/>
      <c r="G77" s="262"/>
      <c r="H77" s="262"/>
      <c r="I77" s="246">
        <v>67700</v>
      </c>
      <c r="J77" s="246"/>
      <c r="K77" s="246"/>
      <c r="L77" s="246"/>
      <c r="M77" s="246"/>
      <c r="N77" s="246"/>
    </row>
    <row r="78" spans="1:14">
      <c r="A78" s="142"/>
      <c r="B78" s="143"/>
      <c r="C78" s="143"/>
      <c r="D78" s="144"/>
      <c r="E78" s="262" t="s">
        <v>96</v>
      </c>
      <c r="F78" s="262"/>
      <c r="G78" s="262"/>
      <c r="H78" s="262"/>
      <c r="I78" s="269">
        <v>378</v>
      </c>
      <c r="J78" s="269"/>
      <c r="K78" s="269"/>
      <c r="L78" s="269"/>
      <c r="M78" s="269"/>
      <c r="N78" s="269"/>
    </row>
    <row r="79" spans="1:14">
      <c r="A79" s="142"/>
      <c r="B79" s="143"/>
      <c r="C79" s="143"/>
      <c r="D79" s="144"/>
      <c r="E79" s="262" t="s">
        <v>97</v>
      </c>
      <c r="F79" s="262"/>
      <c r="G79" s="262"/>
      <c r="H79" s="262"/>
      <c r="I79" s="246">
        <v>16991</v>
      </c>
      <c r="J79" s="246"/>
      <c r="K79" s="246"/>
      <c r="L79" s="246"/>
      <c r="M79" s="246"/>
      <c r="N79" s="246"/>
    </row>
    <row r="80" spans="1:14">
      <c r="A80" s="161"/>
      <c r="B80" s="161"/>
      <c r="C80" s="161"/>
      <c r="D80" s="144"/>
      <c r="E80" s="262" t="s">
        <v>98</v>
      </c>
      <c r="F80" s="262"/>
      <c r="G80" s="262"/>
      <c r="H80" s="262"/>
      <c r="I80" s="246">
        <v>180</v>
      </c>
      <c r="J80" s="246"/>
      <c r="K80" s="246"/>
      <c r="L80" s="246"/>
      <c r="M80" s="246"/>
      <c r="N80" s="246"/>
    </row>
    <row r="81" spans="1:14">
      <c r="A81" s="144"/>
      <c r="B81" s="144"/>
      <c r="C81" s="144"/>
      <c r="D81" s="144"/>
      <c r="E81" s="262" t="s">
        <v>99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44"/>
      <c r="B82" s="144"/>
      <c r="C82" s="144"/>
      <c r="D82" s="144"/>
      <c r="E82" s="262" t="s">
        <v>100</v>
      </c>
      <c r="F82" s="262"/>
      <c r="G82" s="262"/>
      <c r="H82" s="262"/>
      <c r="I82" s="246">
        <v>494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160"/>
      <c r="F83" s="160"/>
      <c r="G83" s="160"/>
      <c r="H83" s="160"/>
      <c r="I83" s="157"/>
      <c r="J83" s="157"/>
      <c r="K83" s="157"/>
      <c r="L83" s="157"/>
      <c r="M83" s="157"/>
      <c r="N83" s="157"/>
    </row>
    <row r="84" spans="1:14">
      <c r="A84" s="144"/>
      <c r="B84" s="144"/>
      <c r="C84" s="144"/>
      <c r="D84" s="144"/>
      <c r="E84" s="262" t="s">
        <v>101</v>
      </c>
      <c r="F84" s="262"/>
      <c r="G84" s="262"/>
      <c r="H84" s="262"/>
      <c r="I84" s="246">
        <f>SUM(I76:N82)</f>
        <v>85743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0"/>
      <c r="F85" s="160"/>
      <c r="G85" s="160"/>
      <c r="H85" s="160"/>
      <c r="I85" s="157"/>
      <c r="J85" s="157"/>
      <c r="K85" s="157"/>
      <c r="L85" s="157"/>
      <c r="M85" s="157"/>
      <c r="N85" s="157"/>
    </row>
    <row r="86" spans="1:14" ht="15.75" thickBot="1">
      <c r="A86" s="270">
        <f ca="1">NOW()</f>
        <v>45133.524284143517</v>
      </c>
      <c r="B86" s="270"/>
      <c r="C86" s="270"/>
      <c r="D86" s="270"/>
      <c r="E86" s="259" t="s">
        <v>102</v>
      </c>
      <c r="F86" s="259"/>
      <c r="G86" s="259"/>
      <c r="H86" s="259"/>
      <c r="I86" s="260">
        <f>(I84-I73)</f>
        <v>960</v>
      </c>
      <c r="J86" s="260"/>
      <c r="K86" s="260"/>
      <c r="L86" s="260"/>
      <c r="M86" s="260"/>
      <c r="N86" s="260"/>
    </row>
    <row r="87" spans="1:14" ht="15.75" thickTop="1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35"/>
    </row>
    <row r="88" spans="1:14">
      <c r="A88" s="144"/>
      <c r="B88" s="144"/>
      <c r="C88" s="144"/>
      <c r="D88" s="144"/>
    </row>
  </sheetData>
  <mergeCells count="70">
    <mergeCell ref="I61:N61"/>
    <mergeCell ref="B56:C56"/>
    <mergeCell ref="E56:H56"/>
    <mergeCell ref="I56:N56"/>
    <mergeCell ref="A1:A2"/>
    <mergeCell ref="N1:N7"/>
    <mergeCell ref="N10:N25"/>
    <mergeCell ref="N27:N38"/>
    <mergeCell ref="A39:N39"/>
    <mergeCell ref="E67:H67"/>
    <mergeCell ref="I67:N67"/>
    <mergeCell ref="B62:C62"/>
    <mergeCell ref="E62:N62"/>
    <mergeCell ref="B57:C57"/>
    <mergeCell ref="E57:H57"/>
    <mergeCell ref="I57:N57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E65:H65"/>
    <mergeCell ref="I65:N65"/>
    <mergeCell ref="B66:C66"/>
    <mergeCell ref="E66:H66"/>
    <mergeCell ref="I66:N66"/>
    <mergeCell ref="E63:H63"/>
    <mergeCell ref="I63:N63"/>
    <mergeCell ref="B64:C64"/>
    <mergeCell ref="E64:H64"/>
    <mergeCell ref="I64:N64"/>
    <mergeCell ref="A76:C76"/>
    <mergeCell ref="E76:H76"/>
    <mergeCell ref="B68:C68"/>
    <mergeCell ref="E68:H68"/>
    <mergeCell ref="I68:N68"/>
    <mergeCell ref="A71:C75"/>
    <mergeCell ref="E71:H71"/>
    <mergeCell ref="I71:N71"/>
    <mergeCell ref="E73:H73"/>
    <mergeCell ref="I73:N73"/>
    <mergeCell ref="E74:H74"/>
    <mergeCell ref="I74:N74"/>
    <mergeCell ref="E69:H69"/>
    <mergeCell ref="I69:N69"/>
    <mergeCell ref="B70:C70"/>
    <mergeCell ref="E70:H70"/>
    <mergeCell ref="I70:N70"/>
    <mergeCell ref="I76:N76"/>
    <mergeCell ref="E78:H78"/>
    <mergeCell ref="I78:N78"/>
    <mergeCell ref="E79:H79"/>
    <mergeCell ref="I79:N79"/>
    <mergeCell ref="E77:H77"/>
    <mergeCell ref="I77:N77"/>
    <mergeCell ref="E80:H80"/>
    <mergeCell ref="I80:N80"/>
    <mergeCell ref="A86:D86"/>
    <mergeCell ref="E86:H86"/>
    <mergeCell ref="I86:N86"/>
    <mergeCell ref="E81:H81"/>
    <mergeCell ref="I81:N81"/>
    <mergeCell ref="E82:H82"/>
    <mergeCell ref="I82:N82"/>
    <mergeCell ref="E84:H84"/>
    <mergeCell ref="I84:N84"/>
  </mergeCells>
  <pageMargins left="0.7" right="0.17" top="0.75" bottom="0.17" header="0.3" footer="0.17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88"/>
  <sheetViews>
    <sheetView topLeftCell="A74" workbookViewId="0">
      <selection activeCell="I86" sqref="A56:N8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115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1911</v>
      </c>
      <c r="D3" s="209"/>
      <c r="E3" s="41"/>
      <c r="F3" s="41"/>
      <c r="G3" s="41"/>
      <c r="H3" s="41"/>
      <c r="I3" s="41"/>
      <c r="J3" s="41"/>
      <c r="K3" s="210"/>
      <c r="L3" s="208"/>
      <c r="M3" s="14"/>
      <c r="N3" s="253"/>
    </row>
    <row r="4" spans="1:14">
      <c r="A4" s="211" t="s">
        <v>16</v>
      </c>
      <c r="B4" s="212"/>
      <c r="C4" s="22">
        <v>24366</v>
      </c>
      <c r="D4" s="213"/>
      <c r="E4" s="45"/>
      <c r="F4" s="45"/>
      <c r="G4" s="45"/>
      <c r="H4" s="45"/>
      <c r="I4" s="45"/>
      <c r="J4" s="45"/>
      <c r="K4" s="214"/>
      <c r="L4" s="212"/>
      <c r="M4" s="22"/>
      <c r="N4" s="253"/>
    </row>
    <row r="5" spans="1:14">
      <c r="A5" s="211" t="s">
        <v>17</v>
      </c>
      <c r="B5" s="212"/>
      <c r="C5" s="22">
        <v>3298</v>
      </c>
      <c r="D5" s="213"/>
      <c r="E5" s="45"/>
      <c r="F5" s="45"/>
      <c r="G5" s="45"/>
      <c r="H5" s="45"/>
      <c r="I5" s="45"/>
      <c r="J5" s="45"/>
      <c r="K5" s="214"/>
      <c r="L5" s="212"/>
      <c r="M5" s="22"/>
      <c r="N5" s="253"/>
    </row>
    <row r="6" spans="1:14">
      <c r="A6" s="211" t="s">
        <v>18</v>
      </c>
      <c r="B6" s="212"/>
      <c r="C6" s="22">
        <v>3958</v>
      </c>
      <c r="D6" s="213"/>
      <c r="E6" s="45"/>
      <c r="F6" s="45"/>
      <c r="G6" s="45"/>
      <c r="H6" s="45"/>
      <c r="I6" s="45"/>
      <c r="J6" s="45"/>
      <c r="K6" s="214"/>
      <c r="L6" s="212"/>
      <c r="M6" s="22"/>
      <c r="N6" s="253"/>
    </row>
    <row r="7" spans="1:14">
      <c r="A7" s="211" t="s">
        <v>19</v>
      </c>
      <c r="B7" s="212"/>
      <c r="C7" s="22">
        <v>2483</v>
      </c>
      <c r="D7" s="213"/>
      <c r="E7" s="45"/>
      <c r="F7" s="45"/>
      <c r="G7" s="45"/>
      <c r="H7" s="45"/>
      <c r="I7" s="45"/>
      <c r="J7" s="45"/>
      <c r="K7" s="214"/>
      <c r="L7" s="212"/>
      <c r="M7" s="22"/>
      <c r="N7" s="253"/>
    </row>
    <row r="8" spans="1:14" ht="15.75" thickBot="1">
      <c r="A8" s="215" t="s">
        <v>20</v>
      </c>
      <c r="B8" s="216"/>
      <c r="C8" s="30">
        <v>8992</v>
      </c>
      <c r="D8" s="217"/>
      <c r="E8" s="218"/>
      <c r="F8" s="218"/>
      <c r="G8" s="218"/>
      <c r="H8" s="218"/>
      <c r="I8" s="218"/>
      <c r="J8" s="218"/>
      <c r="K8" s="219"/>
      <c r="L8" s="216"/>
      <c r="M8" s="30"/>
      <c r="N8" s="220"/>
    </row>
    <row r="9" spans="1:14" s="39" customFormat="1" ht="15.75" thickBot="1">
      <c r="A9" s="20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2"/>
    </row>
    <row r="10" spans="1:14">
      <c r="A10" s="207" t="s">
        <v>21</v>
      </c>
      <c r="B10" s="208"/>
      <c r="C10" s="41"/>
      <c r="D10" s="41"/>
      <c r="E10" s="41"/>
      <c r="F10" s="41"/>
      <c r="G10" s="41"/>
      <c r="H10" s="41"/>
      <c r="I10" s="41"/>
      <c r="J10" s="41">
        <v>2301</v>
      </c>
      <c r="K10" s="14"/>
      <c r="L10" s="209"/>
      <c r="M10" s="14"/>
      <c r="N10" s="254" t="s">
        <v>22</v>
      </c>
    </row>
    <row r="11" spans="1:14">
      <c r="A11" s="211" t="s">
        <v>23</v>
      </c>
      <c r="B11" s="212"/>
      <c r="C11" s="45"/>
      <c r="D11" s="45"/>
      <c r="E11" s="45"/>
      <c r="F11" s="45"/>
      <c r="G11" s="45"/>
      <c r="H11" s="45">
        <v>1748</v>
      </c>
      <c r="I11" s="45"/>
      <c r="J11" s="45"/>
      <c r="K11" s="22"/>
      <c r="L11" s="213"/>
      <c r="M11" s="22"/>
      <c r="N11" s="255"/>
    </row>
    <row r="12" spans="1:14">
      <c r="A12" s="211" t="s">
        <v>24</v>
      </c>
      <c r="B12" s="212"/>
      <c r="C12" s="45"/>
      <c r="D12" s="45"/>
      <c r="E12" s="45"/>
      <c r="F12" s="45"/>
      <c r="G12" s="45"/>
      <c r="H12" s="45"/>
      <c r="I12" s="45"/>
      <c r="J12" s="45">
        <v>2030</v>
      </c>
      <c r="K12" s="22"/>
      <c r="L12" s="213"/>
      <c r="M12" s="22"/>
      <c r="N12" s="255"/>
    </row>
    <row r="13" spans="1:14">
      <c r="A13" s="211" t="s">
        <v>25</v>
      </c>
      <c r="B13" s="212"/>
      <c r="C13" s="45"/>
      <c r="D13" s="45"/>
      <c r="E13" s="45"/>
      <c r="F13" s="45">
        <v>366</v>
      </c>
      <c r="G13" s="45"/>
      <c r="H13" s="45"/>
      <c r="I13" s="45"/>
      <c r="J13" s="45"/>
      <c r="K13" s="22"/>
      <c r="L13" s="213"/>
      <c r="M13" s="22"/>
      <c r="N13" s="255"/>
    </row>
    <row r="14" spans="1:14">
      <c r="A14" s="211" t="s">
        <v>26</v>
      </c>
      <c r="B14" s="212"/>
      <c r="C14" s="45"/>
      <c r="D14" s="45"/>
      <c r="E14" s="45"/>
      <c r="F14" s="45">
        <v>254</v>
      </c>
      <c r="G14" s="45"/>
      <c r="H14" s="45"/>
      <c r="I14" s="45"/>
      <c r="J14" s="45"/>
      <c r="K14" s="22"/>
      <c r="L14" s="213"/>
      <c r="M14" s="22"/>
      <c r="N14" s="255"/>
    </row>
    <row r="15" spans="1:14">
      <c r="A15" s="211" t="s">
        <v>27</v>
      </c>
      <c r="B15" s="212"/>
      <c r="C15" s="45"/>
      <c r="D15" s="45"/>
      <c r="E15" s="45"/>
      <c r="F15" s="202"/>
      <c r="G15" s="45"/>
      <c r="H15" s="45"/>
      <c r="I15" s="45">
        <v>1152</v>
      </c>
      <c r="J15" s="45"/>
      <c r="K15" s="22"/>
      <c r="L15" s="213"/>
      <c r="M15" s="22"/>
      <c r="N15" s="255"/>
    </row>
    <row r="16" spans="1:14">
      <c r="A16" s="211" t="s">
        <v>28</v>
      </c>
      <c r="B16" s="212"/>
      <c r="C16" s="45"/>
      <c r="D16" s="45">
        <v>143</v>
      </c>
      <c r="E16" s="45"/>
      <c r="F16" s="45"/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29</v>
      </c>
      <c r="B17" s="212"/>
      <c r="C17" s="45"/>
      <c r="D17" s="45">
        <v>86</v>
      </c>
      <c r="E17" s="45"/>
      <c r="F17" s="45"/>
      <c r="G17" s="45"/>
      <c r="H17" s="45"/>
      <c r="I17" s="45"/>
      <c r="J17" s="45"/>
      <c r="K17" s="22"/>
      <c r="L17" s="213"/>
      <c r="M17" s="22"/>
      <c r="N17" s="255"/>
    </row>
    <row r="18" spans="1:14">
      <c r="A18" s="211" t="s">
        <v>30</v>
      </c>
      <c r="B18" s="212"/>
      <c r="C18" s="45"/>
      <c r="D18" s="45">
        <v>194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31</v>
      </c>
      <c r="B19" s="212"/>
      <c r="C19" s="45"/>
      <c r="D19" s="45">
        <v>114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32</v>
      </c>
      <c r="B20" s="212"/>
      <c r="C20" s="45"/>
      <c r="D20" s="45">
        <v>178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33</v>
      </c>
      <c r="B21" s="212"/>
      <c r="C21" s="45"/>
      <c r="D21" s="45">
        <v>277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34</v>
      </c>
      <c r="B22" s="212"/>
      <c r="C22" s="45"/>
      <c r="D22" s="45">
        <v>203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35</v>
      </c>
      <c r="B23" s="212"/>
      <c r="C23" s="45"/>
      <c r="D23" s="45">
        <v>117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36</v>
      </c>
      <c r="B24" s="212"/>
      <c r="C24" s="45"/>
      <c r="D24" s="45">
        <v>166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 ht="15.75" thickBot="1">
      <c r="A25" s="223" t="s">
        <v>37</v>
      </c>
      <c r="B25" s="216"/>
      <c r="C25" s="218"/>
      <c r="D25" s="218">
        <v>233</v>
      </c>
      <c r="E25" s="218"/>
      <c r="F25" s="218"/>
      <c r="G25" s="218"/>
      <c r="H25" s="218"/>
      <c r="I25" s="218"/>
      <c r="J25" s="218"/>
      <c r="K25" s="30"/>
      <c r="L25" s="217"/>
      <c r="M25" s="30"/>
      <c r="N25" s="256"/>
    </row>
    <row r="26" spans="1:14" ht="15.75" thickBot="1">
      <c r="A26" s="224"/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2"/>
    </row>
    <row r="27" spans="1:14">
      <c r="A27" s="207" t="s">
        <v>39</v>
      </c>
      <c r="B27" s="208"/>
      <c r="C27" s="41"/>
      <c r="D27" s="41"/>
      <c r="E27" s="41"/>
      <c r="F27" s="41"/>
      <c r="G27" s="41">
        <v>895</v>
      </c>
      <c r="H27" s="201"/>
      <c r="I27" s="41"/>
      <c r="J27" s="41"/>
      <c r="K27" s="210"/>
      <c r="L27" s="208"/>
      <c r="M27" s="14"/>
      <c r="N27" s="254" t="s">
        <v>40</v>
      </c>
    </row>
    <row r="28" spans="1:14">
      <c r="A28" s="211" t="s">
        <v>41</v>
      </c>
      <c r="B28" s="212"/>
      <c r="C28" s="45"/>
      <c r="D28" s="45"/>
      <c r="E28" s="45">
        <v>86</v>
      </c>
      <c r="F28" s="45"/>
      <c r="G28" s="45"/>
      <c r="H28" s="45"/>
      <c r="I28" s="45"/>
      <c r="J28" s="45"/>
      <c r="K28" s="214"/>
      <c r="L28" s="212"/>
      <c r="M28" s="22"/>
      <c r="N28" s="255"/>
    </row>
    <row r="29" spans="1:14">
      <c r="A29" s="211" t="s">
        <v>42</v>
      </c>
      <c r="B29" s="212"/>
      <c r="C29" s="45"/>
      <c r="D29" s="45"/>
      <c r="E29" s="45">
        <v>338</v>
      </c>
      <c r="F29" s="45"/>
      <c r="G29" s="45"/>
      <c r="H29" s="45"/>
      <c r="I29" s="45"/>
      <c r="J29" s="45"/>
      <c r="K29" s="214"/>
      <c r="L29" s="212"/>
      <c r="M29" s="22"/>
      <c r="N29" s="255"/>
    </row>
    <row r="30" spans="1:14">
      <c r="A30" s="211" t="s">
        <v>43</v>
      </c>
      <c r="B30" s="212"/>
      <c r="C30" s="45"/>
      <c r="D30" s="45"/>
      <c r="E30" s="45">
        <v>299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44</v>
      </c>
      <c r="B31" s="212"/>
      <c r="C31" s="45"/>
      <c r="D31" s="45"/>
      <c r="E31" s="45"/>
      <c r="F31" s="45"/>
      <c r="G31" s="45"/>
      <c r="H31" s="45"/>
      <c r="I31" s="45">
        <v>593</v>
      </c>
      <c r="J31" s="45"/>
      <c r="K31" s="214"/>
      <c r="L31" s="212"/>
      <c r="M31" s="22"/>
      <c r="N31" s="255"/>
    </row>
    <row r="32" spans="1:14">
      <c r="A32" s="211" t="s">
        <v>45</v>
      </c>
      <c r="B32" s="212"/>
      <c r="C32" s="45"/>
      <c r="D32" s="45">
        <v>36</v>
      </c>
      <c r="E32" s="45"/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46</v>
      </c>
      <c r="B33" s="212"/>
      <c r="C33" s="45"/>
      <c r="D33" s="45">
        <v>219</v>
      </c>
      <c r="E33" s="45"/>
      <c r="F33" s="45"/>
      <c r="G33" s="45"/>
      <c r="H33" s="45"/>
      <c r="I33" s="45"/>
      <c r="J33" s="45"/>
      <c r="K33" s="214"/>
      <c r="L33" s="212"/>
      <c r="M33" s="22"/>
      <c r="N33" s="255"/>
    </row>
    <row r="34" spans="1:14">
      <c r="A34" s="211" t="s">
        <v>47</v>
      </c>
      <c r="B34" s="212"/>
      <c r="C34" s="45"/>
      <c r="D34" s="45"/>
      <c r="E34" s="45"/>
      <c r="F34" s="45"/>
      <c r="G34" s="45">
        <v>746</v>
      </c>
      <c r="H34" s="202"/>
      <c r="I34" s="45"/>
      <c r="J34" s="45"/>
      <c r="K34" s="214"/>
      <c r="L34" s="212"/>
      <c r="M34" s="22"/>
      <c r="N34" s="255"/>
    </row>
    <row r="35" spans="1:14" s="39" customFormat="1">
      <c r="A35" s="211" t="s">
        <v>48</v>
      </c>
      <c r="B35" s="212"/>
      <c r="C35" s="45"/>
      <c r="D35" s="45">
        <v>354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49</v>
      </c>
      <c r="B36" s="212"/>
      <c r="C36" s="45"/>
      <c r="D36" s="45"/>
      <c r="E36" s="45"/>
      <c r="F36" s="45"/>
      <c r="G36" s="45"/>
      <c r="H36" s="45"/>
      <c r="I36" s="45">
        <v>1213</v>
      </c>
      <c r="J36" s="45"/>
      <c r="K36" s="214"/>
      <c r="L36" s="212"/>
      <c r="M36" s="22"/>
      <c r="N36" s="255"/>
    </row>
    <row r="37" spans="1:14">
      <c r="A37" s="211" t="s">
        <v>38</v>
      </c>
      <c r="B37" s="212"/>
      <c r="C37" s="45"/>
      <c r="D37" s="45">
        <v>564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 ht="15.75" thickBot="1">
      <c r="A38" s="223" t="s">
        <v>50</v>
      </c>
      <c r="B38" s="225"/>
      <c r="C38" s="226"/>
      <c r="D38" s="226"/>
      <c r="E38" s="226"/>
      <c r="F38" s="226"/>
      <c r="G38" s="226"/>
      <c r="H38" s="226"/>
      <c r="I38" s="226"/>
      <c r="J38" s="226"/>
      <c r="K38" s="227">
        <v>4113</v>
      </c>
      <c r="L38" s="216"/>
      <c r="M38" s="228"/>
      <c r="N38" s="256"/>
    </row>
    <row r="39" spans="1:14" s="66" customFormat="1" ht="15.75" thickBot="1">
      <c r="A39" s="25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</row>
    <row r="40" spans="1:14" ht="15.75" thickBot="1">
      <c r="A40" s="229" t="s">
        <v>51</v>
      </c>
      <c r="B40" s="230"/>
      <c r="C40" s="231"/>
      <c r="D40" s="232"/>
      <c r="E40" s="233"/>
      <c r="F40" s="233"/>
      <c r="G40" s="233"/>
      <c r="H40" s="233"/>
      <c r="I40" s="233"/>
      <c r="J40" s="233"/>
      <c r="K40" s="234"/>
      <c r="L40" s="230"/>
      <c r="M40" s="231"/>
      <c r="N40" s="222"/>
    </row>
    <row r="41" spans="1:14" s="39" customFormat="1" ht="15.75" thickBo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8"/>
    </row>
    <row r="42" spans="1:14" ht="15.75" thickBot="1">
      <c r="A42" s="76" t="s">
        <v>52</v>
      </c>
      <c r="B42" s="77">
        <f t="shared" ref="B42:M42" si="0">SUM(B3:B40)</f>
        <v>0</v>
      </c>
      <c r="C42" s="78">
        <f t="shared" si="0"/>
        <v>45008</v>
      </c>
      <c r="D42" s="79">
        <f t="shared" si="0"/>
        <v>2884</v>
      </c>
      <c r="E42" s="80">
        <f t="shared" si="0"/>
        <v>723</v>
      </c>
      <c r="F42" s="80">
        <f t="shared" si="0"/>
        <v>620</v>
      </c>
      <c r="G42" s="80">
        <f t="shared" si="0"/>
        <v>1641</v>
      </c>
      <c r="H42" s="80">
        <f t="shared" si="0"/>
        <v>1748</v>
      </c>
      <c r="I42" s="80">
        <f t="shared" si="0"/>
        <v>2958</v>
      </c>
      <c r="J42" s="80">
        <f t="shared" si="0"/>
        <v>4331</v>
      </c>
      <c r="K42" s="81">
        <f t="shared" si="0"/>
        <v>4113</v>
      </c>
      <c r="L42" s="77">
        <f t="shared" si="0"/>
        <v>0</v>
      </c>
      <c r="M42" s="78">
        <f t="shared" si="0"/>
        <v>0</v>
      </c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  <c r="N43" s="38"/>
    </row>
    <row r="44" spans="1:14" ht="15.75" thickBot="1">
      <c r="A44" s="76" t="s">
        <v>53</v>
      </c>
      <c r="B44" s="82">
        <f t="shared" ref="B44:M44" si="1">SUM(B3:B40)</f>
        <v>0</v>
      </c>
      <c r="C44" s="83">
        <f t="shared" si="1"/>
        <v>45008</v>
      </c>
      <c r="D44" s="84">
        <f t="shared" si="1"/>
        <v>2884</v>
      </c>
      <c r="E44" s="85">
        <f t="shared" si="1"/>
        <v>723</v>
      </c>
      <c r="F44" s="85">
        <f t="shared" si="1"/>
        <v>620</v>
      </c>
      <c r="G44" s="85">
        <f t="shared" si="1"/>
        <v>1641</v>
      </c>
      <c r="H44" s="85">
        <f t="shared" si="1"/>
        <v>1748</v>
      </c>
      <c r="I44" s="85">
        <f t="shared" si="1"/>
        <v>2958</v>
      </c>
      <c r="J44" s="85">
        <f t="shared" si="1"/>
        <v>4331</v>
      </c>
      <c r="K44" s="86">
        <f t="shared" si="1"/>
        <v>4113</v>
      </c>
      <c r="L44" s="82">
        <f t="shared" si="1"/>
        <v>0</v>
      </c>
      <c r="M44" s="83">
        <f t="shared" si="1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8"/>
    </row>
    <row r="46" spans="1:14">
      <c r="A46" s="87" t="s">
        <v>54</v>
      </c>
      <c r="B46" s="88" t="s">
        <v>55</v>
      </c>
      <c r="C46" s="89" t="s">
        <v>56</v>
      </c>
      <c r="D46" s="90" t="s">
        <v>57</v>
      </c>
      <c r="E46" s="91" t="s">
        <v>57</v>
      </c>
      <c r="F46" s="91" t="s">
        <v>57</v>
      </c>
      <c r="G46" s="91" t="s">
        <v>58</v>
      </c>
      <c r="H46" s="91" t="s">
        <v>58</v>
      </c>
      <c r="I46" s="91" t="s">
        <v>58</v>
      </c>
      <c r="J46" s="92" t="s">
        <v>58</v>
      </c>
      <c r="K46" s="93" t="s">
        <v>58</v>
      </c>
      <c r="L46" s="12" t="s">
        <v>58</v>
      </c>
      <c r="M46" s="94" t="s">
        <v>59</v>
      </c>
      <c r="N46" s="35"/>
    </row>
    <row r="47" spans="1:14" ht="15.75" thickBot="1">
      <c r="A47" s="50" t="s">
        <v>14</v>
      </c>
      <c r="B47" s="95">
        <v>0</v>
      </c>
      <c r="C47" s="96">
        <v>10.5</v>
      </c>
      <c r="D47" s="97">
        <v>10.199999999999999</v>
      </c>
      <c r="E47" s="98">
        <v>10.199999999999999</v>
      </c>
      <c r="F47" s="98">
        <v>10.199999999999999</v>
      </c>
      <c r="G47" s="98">
        <v>10.3</v>
      </c>
      <c r="H47" s="98">
        <v>10.5</v>
      </c>
      <c r="I47" s="99">
        <v>10.4</v>
      </c>
      <c r="J47" s="99">
        <v>10.6</v>
      </c>
      <c r="K47" s="99">
        <v>10.4</v>
      </c>
      <c r="L47" s="100">
        <v>0</v>
      </c>
      <c r="M47" s="101">
        <v>0</v>
      </c>
      <c r="N47" s="35"/>
    </row>
    <row r="48" spans="1:14" ht="15.75" thickBot="1">
      <c r="A48" s="161"/>
      <c r="B48" s="103"/>
      <c r="C48" s="103"/>
      <c r="D48" s="103"/>
      <c r="E48" s="103"/>
      <c r="F48" s="103"/>
      <c r="G48" s="103"/>
      <c r="H48" s="103"/>
      <c r="I48" s="161"/>
      <c r="J48" s="161"/>
      <c r="K48" s="161"/>
      <c r="L48" s="161"/>
      <c r="M48" s="161"/>
      <c r="N48" s="35"/>
    </row>
    <row r="49" spans="1:14" ht="15.75" thickBot="1">
      <c r="A49" s="67" t="s">
        <v>60</v>
      </c>
      <c r="B49" s="104">
        <f t="shared" ref="B49:M49" si="2">(B42*B47)</f>
        <v>0</v>
      </c>
      <c r="C49" s="105">
        <f t="shared" si="2"/>
        <v>472584</v>
      </c>
      <c r="D49" s="106">
        <f t="shared" si="2"/>
        <v>29416.799999999999</v>
      </c>
      <c r="E49" s="107">
        <f t="shared" si="2"/>
        <v>7374.5999999999995</v>
      </c>
      <c r="F49" s="107">
        <f t="shared" si="2"/>
        <v>6324</v>
      </c>
      <c r="G49" s="107">
        <f t="shared" si="2"/>
        <v>16902.300000000003</v>
      </c>
      <c r="H49" s="107">
        <f t="shared" si="2"/>
        <v>18354</v>
      </c>
      <c r="I49" s="107">
        <f t="shared" si="2"/>
        <v>30763.200000000001</v>
      </c>
      <c r="J49" s="107">
        <f t="shared" si="2"/>
        <v>45908.6</v>
      </c>
      <c r="K49" s="108">
        <f t="shared" si="2"/>
        <v>42775.200000000004</v>
      </c>
      <c r="L49" s="104">
        <f t="shared" si="2"/>
        <v>0</v>
      </c>
      <c r="M49" s="109">
        <f t="shared" si="2"/>
        <v>0</v>
      </c>
      <c r="N49" s="110" t="s">
        <v>61</v>
      </c>
    </row>
    <row r="50" spans="1:14" ht="15.75" thickBot="1">
      <c r="A50" s="161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35"/>
    </row>
    <row r="51" spans="1:14">
      <c r="A51" s="87" t="s">
        <v>62</v>
      </c>
      <c r="B51" s="88"/>
      <c r="C51" s="89"/>
      <c r="D51" s="90" t="s">
        <v>63</v>
      </c>
      <c r="E51" s="91" t="s">
        <v>63</v>
      </c>
      <c r="F51" s="91" t="s">
        <v>63</v>
      </c>
      <c r="G51" s="91" t="s">
        <v>63</v>
      </c>
      <c r="H51" s="91" t="s">
        <v>64</v>
      </c>
      <c r="I51" s="92" t="s">
        <v>64</v>
      </c>
      <c r="J51" s="91" t="s">
        <v>64</v>
      </c>
      <c r="K51" s="111" t="s">
        <v>64</v>
      </c>
      <c r="L51" s="112" t="s">
        <v>64</v>
      </c>
      <c r="M51" s="94" t="s">
        <v>64</v>
      </c>
      <c r="N51" s="113"/>
    </row>
    <row r="52" spans="1:14" ht="15.75" thickBot="1">
      <c r="A52" s="50" t="s">
        <v>65</v>
      </c>
      <c r="B52" s="114"/>
      <c r="C52" s="115"/>
      <c r="D52" s="116">
        <v>8.6999999999999994E-2</v>
      </c>
      <c r="E52" s="117">
        <v>8.6999999999999994E-2</v>
      </c>
      <c r="F52" s="117">
        <v>8.6999999999999994E-2</v>
      </c>
      <c r="G52" s="117">
        <v>8.6999999999999994E-2</v>
      </c>
      <c r="H52" s="117">
        <v>8.6999999999999994E-2</v>
      </c>
      <c r="I52" s="117">
        <v>8.6999999999999994E-2</v>
      </c>
      <c r="J52" s="117">
        <v>8.6999999999999994E-2</v>
      </c>
      <c r="K52" s="118">
        <v>8.6999999999999994E-2</v>
      </c>
      <c r="L52" s="119">
        <v>0</v>
      </c>
      <c r="M52" s="120">
        <v>0</v>
      </c>
      <c r="N52" s="35"/>
    </row>
    <row r="53" spans="1:14" ht="15.75" thickBot="1">
      <c r="A53" s="161"/>
      <c r="B53" s="161"/>
      <c r="C53" s="161"/>
      <c r="D53" s="161"/>
      <c r="E53" s="103"/>
      <c r="F53" s="103"/>
      <c r="G53" s="103"/>
      <c r="H53" s="161"/>
      <c r="I53" s="161"/>
      <c r="J53" s="161"/>
      <c r="K53" s="161"/>
      <c r="L53" s="161"/>
      <c r="M53" s="161"/>
      <c r="N53" s="113"/>
    </row>
    <row r="54" spans="1:14" ht="15.75" thickBot="1">
      <c r="A54" s="67" t="s">
        <v>66</v>
      </c>
      <c r="B54" s="121"/>
      <c r="C54" s="122"/>
      <c r="D54" s="123">
        <f>(D44*D52)</f>
        <v>250.90799999999999</v>
      </c>
      <c r="E54" s="124">
        <f>(E44*E52)</f>
        <v>62.900999999999996</v>
      </c>
      <c r="F54" s="124">
        <f>(F44*F52)</f>
        <v>53.94</v>
      </c>
      <c r="G54" s="124">
        <f>(G44*G52)</f>
        <v>142.767</v>
      </c>
      <c r="H54" s="124">
        <f t="shared" ref="H54" si="3">(H44*H52)</f>
        <v>152.07599999999999</v>
      </c>
      <c r="I54" s="124">
        <f>(I44*I52)</f>
        <v>257.346</v>
      </c>
      <c r="J54" s="124">
        <f>(J44*J52)</f>
        <v>376.79699999999997</v>
      </c>
      <c r="K54" s="125">
        <f>(K44*K52)</f>
        <v>357.83099999999996</v>
      </c>
      <c r="L54" s="126">
        <f>(L44*L52)</f>
        <v>0</v>
      </c>
      <c r="M54" s="127">
        <f>(M44*M52)</f>
        <v>0</v>
      </c>
      <c r="N54" s="35"/>
    </row>
    <row r="55" spans="1:14" ht="15.75" thickBot="1">
      <c r="A55" s="161"/>
      <c r="B55" s="161"/>
      <c r="C55" s="161"/>
      <c r="D55" s="161"/>
      <c r="E55" s="128"/>
      <c r="F55" s="128"/>
      <c r="G55" s="128"/>
      <c r="H55" s="128"/>
      <c r="I55" s="128"/>
      <c r="J55" s="128"/>
      <c r="K55" s="128"/>
      <c r="L55" s="128"/>
      <c r="M55" s="128"/>
      <c r="N55" s="35"/>
    </row>
    <row r="56" spans="1:14" ht="15.75" thickBot="1">
      <c r="A56" s="76" t="s">
        <v>67</v>
      </c>
      <c r="B56" s="247">
        <f>SUM(B42:M42)</f>
        <v>64026</v>
      </c>
      <c r="C56" s="248"/>
      <c r="D56" s="129" t="s">
        <v>68</v>
      </c>
      <c r="E56" s="249">
        <v>45084</v>
      </c>
      <c r="F56" s="249"/>
      <c r="G56" s="249"/>
      <c r="H56" s="249"/>
      <c r="I56" s="250" t="s">
        <v>116</v>
      </c>
      <c r="J56" s="250"/>
      <c r="K56" s="250"/>
      <c r="L56" s="250"/>
      <c r="M56" s="250"/>
      <c r="N56" s="250"/>
    </row>
    <row r="57" spans="1:14" ht="15.75" thickBot="1">
      <c r="A57" s="76" t="s">
        <v>69</v>
      </c>
      <c r="B57" s="247">
        <f>(I81+I82)</f>
        <v>429</v>
      </c>
      <c r="C57" s="248"/>
      <c r="D57" s="129" t="s">
        <v>68</v>
      </c>
      <c r="E57" s="262" t="s">
        <v>70</v>
      </c>
      <c r="F57" s="262"/>
      <c r="G57" s="262"/>
      <c r="H57" s="262"/>
      <c r="I57" s="246">
        <f>(I58+I59)</f>
        <v>64011</v>
      </c>
      <c r="J57" s="246"/>
      <c r="K57" s="246"/>
      <c r="L57" s="246"/>
      <c r="M57" s="246"/>
      <c r="N57" s="246"/>
    </row>
    <row r="58" spans="1:14" ht="15.75" thickBot="1">
      <c r="A58" s="161"/>
      <c r="B58" s="130"/>
      <c r="C58" s="130"/>
      <c r="D58" s="129"/>
      <c r="E58" s="262" t="s">
        <v>71</v>
      </c>
      <c r="F58" s="262"/>
      <c r="G58" s="262"/>
      <c r="H58" s="262"/>
      <c r="I58" s="246">
        <v>64011</v>
      </c>
      <c r="J58" s="246"/>
      <c r="K58" s="246"/>
      <c r="L58" s="246"/>
      <c r="M58" s="246"/>
      <c r="N58" s="246"/>
    </row>
    <row r="59" spans="1:14" ht="15.75" thickBot="1">
      <c r="A59" s="76" t="s">
        <v>72</v>
      </c>
      <c r="B59" s="247">
        <f>(B56-B57)</f>
        <v>63597</v>
      </c>
      <c r="C59" s="248"/>
      <c r="D59" s="129" t="s">
        <v>68</v>
      </c>
      <c r="E59" s="262" t="s">
        <v>73</v>
      </c>
      <c r="F59" s="262"/>
      <c r="G59" s="262"/>
      <c r="H59" s="262"/>
      <c r="I59" s="246">
        <v>0</v>
      </c>
      <c r="J59" s="246"/>
      <c r="K59" s="246"/>
      <c r="L59" s="246"/>
      <c r="M59" s="246"/>
      <c r="N59" s="246"/>
    </row>
    <row r="60" spans="1:14" ht="15.75" thickBot="1">
      <c r="A60" s="161"/>
      <c r="B60" s="131"/>
      <c r="C60" s="131"/>
      <c r="D60" s="129"/>
      <c r="E60" s="262" t="s">
        <v>74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75</v>
      </c>
      <c r="B61" s="247">
        <f>SUM(B49:M49)</f>
        <v>670402.69999999984</v>
      </c>
      <c r="C61" s="248"/>
      <c r="D61" s="129" t="s">
        <v>61</v>
      </c>
      <c r="E61" s="262" t="s">
        <v>76</v>
      </c>
      <c r="F61" s="262"/>
      <c r="G61" s="262"/>
      <c r="H61" s="262"/>
      <c r="I61" s="246">
        <v>64011</v>
      </c>
      <c r="J61" s="246"/>
      <c r="K61" s="246"/>
      <c r="L61" s="246"/>
      <c r="M61" s="246"/>
      <c r="N61" s="246"/>
    </row>
    <row r="62" spans="1:14" ht="15.75" thickBot="1">
      <c r="A62" s="76" t="s">
        <v>77</v>
      </c>
      <c r="B62" s="247">
        <f>SUM(B54:M54)</f>
        <v>1654.5659999999998</v>
      </c>
      <c r="C62" s="248"/>
      <c r="D62" s="129" t="s">
        <v>61</v>
      </c>
      <c r="E62" s="261" t="s">
        <v>78</v>
      </c>
      <c r="F62" s="261"/>
      <c r="G62" s="261"/>
      <c r="H62" s="261"/>
      <c r="I62" s="261"/>
      <c r="J62" s="261"/>
      <c r="K62" s="261"/>
      <c r="L62" s="261"/>
      <c r="M62" s="261"/>
      <c r="N62" s="261"/>
    </row>
    <row r="63" spans="1:14" ht="15.75" thickBot="1">
      <c r="A63" s="161"/>
      <c r="B63" s="131"/>
      <c r="C63" s="131"/>
      <c r="D63" s="129"/>
      <c r="E63" s="262" t="s">
        <v>79</v>
      </c>
      <c r="F63" s="262"/>
      <c r="G63" s="262"/>
      <c r="H63" s="262"/>
      <c r="I63" s="246">
        <v>0</v>
      </c>
      <c r="J63" s="246"/>
      <c r="K63" s="246"/>
      <c r="L63" s="246"/>
      <c r="M63" s="246"/>
      <c r="N63" s="246"/>
    </row>
    <row r="64" spans="1:14" ht="15.75" thickBot="1">
      <c r="A64" s="76" t="s">
        <v>80</v>
      </c>
      <c r="B64" s="247">
        <f>(B61+B62)</f>
        <v>672057.26599999983</v>
      </c>
      <c r="C64" s="248"/>
      <c r="D64" s="129" t="s">
        <v>61</v>
      </c>
      <c r="E64" s="262" t="s">
        <v>81</v>
      </c>
      <c r="F64" s="262"/>
      <c r="G64" s="262"/>
      <c r="H64" s="262"/>
      <c r="I64" s="246">
        <v>0</v>
      </c>
      <c r="J64" s="246"/>
      <c r="K64" s="246"/>
      <c r="L64" s="246"/>
      <c r="M64" s="246"/>
      <c r="N64" s="246"/>
    </row>
    <row r="65" spans="1:14" ht="15.75" thickBot="1">
      <c r="A65" s="161"/>
      <c r="B65" s="131"/>
      <c r="C65" s="131"/>
      <c r="D65" s="161"/>
      <c r="E65" s="259" t="s">
        <v>82</v>
      </c>
      <c r="F65" s="259"/>
      <c r="G65" s="259"/>
      <c r="H65" s="259"/>
      <c r="I65" s="260">
        <v>57200</v>
      </c>
      <c r="J65" s="260"/>
      <c r="K65" s="260"/>
      <c r="L65" s="260"/>
      <c r="M65" s="260"/>
      <c r="N65" s="260"/>
    </row>
    <row r="66" spans="1:14" ht="15.75" thickBot="1">
      <c r="A66" s="76" t="s">
        <v>83</v>
      </c>
      <c r="B66" s="263">
        <f>(B64/B59)</f>
        <v>10.567436608645059</v>
      </c>
      <c r="C66" s="264"/>
      <c r="D66" s="129" t="s">
        <v>61</v>
      </c>
      <c r="E66" s="259" t="s">
        <v>84</v>
      </c>
      <c r="F66" s="259"/>
      <c r="G66" s="259"/>
      <c r="H66" s="259"/>
      <c r="I66" s="260">
        <v>0</v>
      </c>
      <c r="J66" s="260"/>
      <c r="K66" s="260"/>
      <c r="L66" s="260"/>
      <c r="M66" s="260"/>
      <c r="N66" s="260"/>
    </row>
    <row r="67" spans="1:14" ht="15.75" thickBot="1">
      <c r="A67" s="36"/>
      <c r="B67" s="132"/>
      <c r="C67" s="132"/>
      <c r="D67" s="161"/>
      <c r="E67" s="259" t="s">
        <v>85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86</v>
      </c>
      <c r="B68" s="266">
        <v>0</v>
      </c>
      <c r="C68" s="267"/>
      <c r="D68" s="129" t="s">
        <v>68</v>
      </c>
      <c r="E68" s="259" t="s">
        <v>87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3"/>
      <c r="C69" s="133"/>
      <c r="D69" s="129"/>
      <c r="E69" s="259" t="s">
        <v>88</v>
      </c>
      <c r="F69" s="259"/>
      <c r="G69" s="259"/>
      <c r="H69" s="259"/>
      <c r="I69" s="260">
        <v>64011</v>
      </c>
      <c r="J69" s="260"/>
      <c r="K69" s="260"/>
      <c r="L69" s="260"/>
      <c r="M69" s="260"/>
      <c r="N69" s="260"/>
    </row>
    <row r="70" spans="1:14" ht="15.75" thickBot="1">
      <c r="A70" s="76" t="s">
        <v>89</v>
      </c>
      <c r="B70" s="266">
        <f>I78+I80</f>
        <v>170</v>
      </c>
      <c r="C70" s="267"/>
      <c r="D70" s="129" t="s">
        <v>68</v>
      </c>
      <c r="E70" s="259" t="s">
        <v>90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>
      <c r="A71" s="268">
        <v>45084</v>
      </c>
      <c r="B71" s="268"/>
      <c r="C71" s="268"/>
      <c r="D71" s="161"/>
      <c r="E71" s="259" t="s">
        <v>91</v>
      </c>
      <c r="F71" s="259"/>
      <c r="G71" s="259"/>
      <c r="H71" s="259"/>
      <c r="I71" s="260">
        <v>-49239</v>
      </c>
      <c r="J71" s="260"/>
      <c r="K71" s="260"/>
      <c r="L71" s="260"/>
      <c r="M71" s="260"/>
      <c r="N71" s="260"/>
    </row>
    <row r="72" spans="1:14">
      <c r="A72" s="268"/>
      <c r="B72" s="268"/>
      <c r="C72" s="268"/>
      <c r="D72" s="161"/>
      <c r="E72" s="161"/>
      <c r="F72" s="134"/>
      <c r="G72" s="134"/>
      <c r="H72" s="134"/>
      <c r="I72" s="135"/>
      <c r="J72" s="135"/>
      <c r="K72" s="135"/>
      <c r="L72" s="135"/>
      <c r="M72" s="135"/>
      <c r="N72" s="136"/>
    </row>
    <row r="73" spans="1:14">
      <c r="A73" s="268"/>
      <c r="B73" s="268"/>
      <c r="C73" s="268"/>
      <c r="D73" s="161"/>
      <c r="E73" s="259" t="s">
        <v>92</v>
      </c>
      <c r="F73" s="259"/>
      <c r="G73" s="259"/>
      <c r="H73" s="259"/>
      <c r="I73" s="260">
        <f>(I65+I66+I67+I68+I69+I71+I74+I70)</f>
        <v>71972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61"/>
      <c r="E74" s="259" t="s">
        <v>93</v>
      </c>
      <c r="F74" s="259"/>
      <c r="G74" s="259"/>
      <c r="H74" s="259"/>
      <c r="I74" s="260">
        <f>(I63+I64)</f>
        <v>0</v>
      </c>
      <c r="J74" s="260"/>
      <c r="K74" s="260"/>
      <c r="L74" s="260"/>
      <c r="M74" s="260"/>
      <c r="N74" s="260"/>
    </row>
    <row r="75" spans="1:14">
      <c r="A75" s="268"/>
      <c r="B75" s="268"/>
      <c r="C75" s="268"/>
      <c r="D75" s="161"/>
      <c r="E75" s="161"/>
      <c r="F75" s="137"/>
      <c r="G75" s="158"/>
      <c r="H75" s="158"/>
      <c r="I75" s="159"/>
      <c r="J75" s="159"/>
      <c r="K75" s="159"/>
      <c r="L75" s="159"/>
      <c r="M75" s="159"/>
      <c r="N75" s="140"/>
    </row>
    <row r="76" spans="1:14">
      <c r="A76" s="265" t="s">
        <v>116</v>
      </c>
      <c r="B76" s="265"/>
      <c r="C76" s="265"/>
      <c r="D76" s="161"/>
      <c r="E76" s="262" t="s">
        <v>94</v>
      </c>
      <c r="F76" s="262"/>
      <c r="G76" s="262"/>
      <c r="H76" s="262"/>
      <c r="I76" s="246">
        <v>0</v>
      </c>
      <c r="J76" s="246"/>
      <c r="K76" s="246"/>
      <c r="L76" s="246"/>
      <c r="M76" s="246"/>
      <c r="N76" s="246"/>
    </row>
    <row r="77" spans="1:14">
      <c r="A77" s="142"/>
      <c r="B77" s="143"/>
      <c r="C77" s="143"/>
      <c r="D77" s="144"/>
      <c r="E77" s="262" t="s">
        <v>95</v>
      </c>
      <c r="F77" s="262"/>
      <c r="G77" s="262"/>
      <c r="H77" s="262"/>
      <c r="I77" s="246">
        <v>72350</v>
      </c>
      <c r="J77" s="246"/>
      <c r="K77" s="246"/>
      <c r="L77" s="246"/>
      <c r="M77" s="246"/>
      <c r="N77" s="246"/>
    </row>
    <row r="78" spans="1:14">
      <c r="A78" s="142"/>
      <c r="B78" s="143"/>
      <c r="C78" s="143"/>
      <c r="D78" s="144"/>
      <c r="E78" s="262" t="s">
        <v>96</v>
      </c>
      <c r="F78" s="262"/>
      <c r="G78" s="262"/>
      <c r="H78" s="262"/>
      <c r="I78" s="269">
        <v>170</v>
      </c>
      <c r="J78" s="269"/>
      <c r="K78" s="269"/>
      <c r="L78" s="269"/>
      <c r="M78" s="269"/>
      <c r="N78" s="269"/>
    </row>
    <row r="79" spans="1:14">
      <c r="A79" s="142"/>
      <c r="B79" s="143"/>
      <c r="C79" s="143"/>
      <c r="D79" s="144"/>
      <c r="E79" s="262" t="s">
        <v>97</v>
      </c>
      <c r="F79" s="262"/>
      <c r="G79" s="262"/>
      <c r="H79" s="262"/>
      <c r="I79" s="246">
        <v>0</v>
      </c>
      <c r="J79" s="246"/>
      <c r="K79" s="246"/>
      <c r="L79" s="246"/>
      <c r="M79" s="246"/>
      <c r="N79" s="246"/>
    </row>
    <row r="80" spans="1:14">
      <c r="A80" s="161"/>
      <c r="B80" s="161"/>
      <c r="C80" s="161"/>
      <c r="D80" s="144"/>
      <c r="E80" s="262" t="s">
        <v>98</v>
      </c>
      <c r="F80" s="262"/>
      <c r="G80" s="262"/>
      <c r="H80" s="262"/>
      <c r="I80" s="246">
        <v>0</v>
      </c>
      <c r="J80" s="246"/>
      <c r="K80" s="246"/>
      <c r="L80" s="246"/>
      <c r="M80" s="246"/>
      <c r="N80" s="246"/>
    </row>
    <row r="81" spans="1:14">
      <c r="A81" s="144"/>
      <c r="B81" s="144"/>
      <c r="C81" s="144"/>
      <c r="D81" s="144"/>
      <c r="E81" s="262" t="s">
        <v>99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44"/>
      <c r="B82" s="144"/>
      <c r="C82" s="144"/>
      <c r="D82" s="144"/>
      <c r="E82" s="262" t="s">
        <v>100</v>
      </c>
      <c r="F82" s="262"/>
      <c r="G82" s="262"/>
      <c r="H82" s="262"/>
      <c r="I82" s="246">
        <v>429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160"/>
      <c r="F83" s="160"/>
      <c r="G83" s="160"/>
      <c r="H83" s="160"/>
      <c r="I83" s="157"/>
      <c r="J83" s="157"/>
      <c r="K83" s="157"/>
      <c r="L83" s="157"/>
      <c r="M83" s="157"/>
      <c r="N83" s="157"/>
    </row>
    <row r="84" spans="1:14">
      <c r="A84" s="144"/>
      <c r="B84" s="144"/>
      <c r="C84" s="144"/>
      <c r="D84" s="144"/>
      <c r="E84" s="262" t="s">
        <v>101</v>
      </c>
      <c r="F84" s="262"/>
      <c r="G84" s="262"/>
      <c r="H84" s="262"/>
      <c r="I84" s="246">
        <f>SUM(I76:N82)</f>
        <v>72949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0"/>
      <c r="F85" s="160"/>
      <c r="G85" s="160"/>
      <c r="H85" s="160"/>
      <c r="I85" s="157"/>
      <c r="J85" s="157"/>
      <c r="K85" s="157"/>
      <c r="L85" s="157"/>
      <c r="M85" s="157"/>
      <c r="N85" s="157"/>
    </row>
    <row r="86" spans="1:14" ht="15.75" thickBot="1">
      <c r="A86" s="270">
        <f ca="1">NOW()</f>
        <v>45133.524284143517</v>
      </c>
      <c r="B86" s="270"/>
      <c r="C86" s="270"/>
      <c r="D86" s="270"/>
      <c r="E86" s="259" t="s">
        <v>102</v>
      </c>
      <c r="F86" s="259"/>
      <c r="G86" s="259"/>
      <c r="H86" s="259"/>
      <c r="I86" s="260">
        <f>(I84-I73)</f>
        <v>977</v>
      </c>
      <c r="J86" s="260"/>
      <c r="K86" s="260"/>
      <c r="L86" s="260"/>
      <c r="M86" s="260"/>
      <c r="N86" s="260"/>
    </row>
    <row r="87" spans="1:14" ht="15.75" thickTop="1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35"/>
    </row>
    <row r="88" spans="1:14">
      <c r="A88" s="144"/>
      <c r="B88" s="144"/>
      <c r="C88" s="144"/>
      <c r="D88" s="144"/>
    </row>
  </sheetData>
  <mergeCells count="70">
    <mergeCell ref="I61:N61"/>
    <mergeCell ref="B56:C56"/>
    <mergeCell ref="E56:H56"/>
    <mergeCell ref="I56:N56"/>
    <mergeCell ref="A1:A2"/>
    <mergeCell ref="N1:N7"/>
    <mergeCell ref="N10:N25"/>
    <mergeCell ref="N27:N38"/>
    <mergeCell ref="A39:N39"/>
    <mergeCell ref="E67:H67"/>
    <mergeCell ref="I67:N67"/>
    <mergeCell ref="B62:C62"/>
    <mergeCell ref="E62:N62"/>
    <mergeCell ref="B57:C57"/>
    <mergeCell ref="E57:H57"/>
    <mergeCell ref="I57:N57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E65:H65"/>
    <mergeCell ref="I65:N65"/>
    <mergeCell ref="B66:C66"/>
    <mergeCell ref="E66:H66"/>
    <mergeCell ref="I66:N66"/>
    <mergeCell ref="E63:H63"/>
    <mergeCell ref="I63:N63"/>
    <mergeCell ref="B64:C64"/>
    <mergeCell ref="E64:H64"/>
    <mergeCell ref="I64:N64"/>
    <mergeCell ref="A76:C76"/>
    <mergeCell ref="E76:H76"/>
    <mergeCell ref="B68:C68"/>
    <mergeCell ref="E68:H68"/>
    <mergeCell ref="I68:N68"/>
    <mergeCell ref="A71:C75"/>
    <mergeCell ref="E71:H71"/>
    <mergeCell ref="I71:N71"/>
    <mergeCell ref="E73:H73"/>
    <mergeCell ref="I73:N73"/>
    <mergeCell ref="E74:H74"/>
    <mergeCell ref="I74:N74"/>
    <mergeCell ref="E69:H69"/>
    <mergeCell ref="I69:N69"/>
    <mergeCell ref="B70:C70"/>
    <mergeCell ref="E70:H70"/>
    <mergeCell ref="I70:N70"/>
    <mergeCell ref="I76:N76"/>
    <mergeCell ref="E78:H78"/>
    <mergeCell ref="I78:N78"/>
    <mergeCell ref="E79:H79"/>
    <mergeCell ref="I79:N79"/>
    <mergeCell ref="E77:H77"/>
    <mergeCell ref="I77:N77"/>
    <mergeCell ref="E80:H80"/>
    <mergeCell ref="I80:N80"/>
    <mergeCell ref="A86:D86"/>
    <mergeCell ref="E86:H86"/>
    <mergeCell ref="I86:N86"/>
    <mergeCell ref="E81:H81"/>
    <mergeCell ref="I81:N81"/>
    <mergeCell ref="E82:H82"/>
    <mergeCell ref="I82:N82"/>
    <mergeCell ref="E84:H84"/>
    <mergeCell ref="I84:N84"/>
  </mergeCells>
  <pageMargins left="0.7" right="0.17" top="0.75" bottom="0.17" header="0.3" footer="0.17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88"/>
  <sheetViews>
    <sheetView topLeftCell="A44" workbookViewId="0">
      <selection activeCell="A56" sqref="A56:N8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117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1950</v>
      </c>
      <c r="D3" s="209"/>
      <c r="E3" s="41"/>
      <c r="F3" s="41"/>
      <c r="G3" s="41"/>
      <c r="H3" s="41"/>
      <c r="I3" s="41"/>
      <c r="J3" s="41"/>
      <c r="K3" s="210"/>
      <c r="L3" s="208"/>
      <c r="M3" s="14"/>
      <c r="N3" s="253"/>
    </row>
    <row r="4" spans="1:14">
      <c r="A4" s="211" t="s">
        <v>16</v>
      </c>
      <c r="B4" s="212"/>
      <c r="C4" s="22">
        <v>23823</v>
      </c>
      <c r="D4" s="213"/>
      <c r="E4" s="45"/>
      <c r="F4" s="45"/>
      <c r="G4" s="45"/>
      <c r="H4" s="45"/>
      <c r="I4" s="45"/>
      <c r="J4" s="45"/>
      <c r="K4" s="214"/>
      <c r="L4" s="212"/>
      <c r="M4" s="22"/>
      <c r="N4" s="253"/>
    </row>
    <row r="5" spans="1:14">
      <c r="A5" s="211" t="s">
        <v>17</v>
      </c>
      <c r="B5" s="212"/>
      <c r="C5" s="22">
        <v>3356</v>
      </c>
      <c r="D5" s="213"/>
      <c r="E5" s="45"/>
      <c r="F5" s="45"/>
      <c r="G5" s="45"/>
      <c r="H5" s="45"/>
      <c r="I5" s="45"/>
      <c r="J5" s="45"/>
      <c r="K5" s="214"/>
      <c r="L5" s="212"/>
      <c r="M5" s="22"/>
      <c r="N5" s="253"/>
    </row>
    <row r="6" spans="1:14">
      <c r="A6" s="211" t="s">
        <v>18</v>
      </c>
      <c r="B6" s="212"/>
      <c r="C6" s="22">
        <v>4103</v>
      </c>
      <c r="D6" s="213"/>
      <c r="E6" s="45"/>
      <c r="F6" s="45"/>
      <c r="G6" s="45"/>
      <c r="H6" s="45"/>
      <c r="I6" s="45"/>
      <c r="J6" s="45"/>
      <c r="K6" s="214"/>
      <c r="L6" s="212"/>
      <c r="M6" s="22"/>
      <c r="N6" s="253"/>
    </row>
    <row r="7" spans="1:14">
      <c r="A7" s="211" t="s">
        <v>19</v>
      </c>
      <c r="B7" s="212"/>
      <c r="C7" s="22">
        <v>2726</v>
      </c>
      <c r="D7" s="213"/>
      <c r="E7" s="45"/>
      <c r="F7" s="45"/>
      <c r="G7" s="45"/>
      <c r="H7" s="45"/>
      <c r="I7" s="45"/>
      <c r="J7" s="45"/>
      <c r="K7" s="214"/>
      <c r="L7" s="212"/>
      <c r="M7" s="22"/>
      <c r="N7" s="253"/>
    </row>
    <row r="8" spans="1:14" ht="15.75" thickBot="1">
      <c r="A8" s="215" t="s">
        <v>20</v>
      </c>
      <c r="B8" s="216"/>
      <c r="C8" s="30">
        <v>8982</v>
      </c>
      <c r="D8" s="217"/>
      <c r="E8" s="218"/>
      <c r="F8" s="218"/>
      <c r="G8" s="218"/>
      <c r="H8" s="218"/>
      <c r="I8" s="218"/>
      <c r="J8" s="218"/>
      <c r="K8" s="219"/>
      <c r="L8" s="216"/>
      <c r="M8" s="30"/>
      <c r="N8" s="220"/>
    </row>
    <row r="9" spans="1:14" s="39" customFormat="1" ht="15.75" thickBot="1">
      <c r="A9" s="20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2"/>
    </row>
    <row r="10" spans="1:14">
      <c r="A10" s="207" t="s">
        <v>21</v>
      </c>
      <c r="B10" s="208"/>
      <c r="C10" s="41"/>
      <c r="D10" s="41"/>
      <c r="E10" s="41"/>
      <c r="F10" s="41"/>
      <c r="G10" s="41"/>
      <c r="H10" s="41"/>
      <c r="I10" s="41"/>
      <c r="J10" s="41">
        <v>1967</v>
      </c>
      <c r="K10" s="14"/>
      <c r="L10" s="209"/>
      <c r="M10" s="14"/>
      <c r="N10" s="254" t="s">
        <v>22</v>
      </c>
    </row>
    <row r="11" spans="1:14">
      <c r="A11" s="211" t="s">
        <v>23</v>
      </c>
      <c r="B11" s="212"/>
      <c r="C11" s="45"/>
      <c r="D11" s="45"/>
      <c r="E11" s="45"/>
      <c r="F11" s="45"/>
      <c r="G11" s="45"/>
      <c r="H11" s="45">
        <v>1753</v>
      </c>
      <c r="I11" s="45"/>
      <c r="J11" s="45"/>
      <c r="K11" s="22"/>
      <c r="L11" s="213"/>
      <c r="M11" s="22"/>
      <c r="N11" s="255"/>
    </row>
    <row r="12" spans="1:14">
      <c r="A12" s="211" t="s">
        <v>24</v>
      </c>
      <c r="B12" s="212"/>
      <c r="C12" s="45"/>
      <c r="D12" s="45"/>
      <c r="E12" s="45"/>
      <c r="F12" s="45"/>
      <c r="G12" s="45"/>
      <c r="H12" s="45"/>
      <c r="I12" s="45"/>
      <c r="J12" s="45">
        <v>2054</v>
      </c>
      <c r="K12" s="22"/>
      <c r="L12" s="213"/>
      <c r="M12" s="22"/>
      <c r="N12" s="255"/>
    </row>
    <row r="13" spans="1:14">
      <c r="A13" s="211" t="s">
        <v>25</v>
      </c>
      <c r="B13" s="212"/>
      <c r="C13" s="45"/>
      <c r="D13" s="45"/>
      <c r="E13" s="45"/>
      <c r="F13" s="45">
        <v>345</v>
      </c>
      <c r="G13" s="45"/>
      <c r="H13" s="45"/>
      <c r="I13" s="45"/>
      <c r="J13" s="45"/>
      <c r="K13" s="22"/>
      <c r="L13" s="213"/>
      <c r="M13" s="22"/>
      <c r="N13" s="255"/>
    </row>
    <row r="14" spans="1:14">
      <c r="A14" s="211" t="s">
        <v>26</v>
      </c>
      <c r="B14" s="212"/>
      <c r="C14" s="45"/>
      <c r="D14" s="45"/>
      <c r="E14" s="45"/>
      <c r="F14" s="45">
        <v>265</v>
      </c>
      <c r="G14" s="45"/>
      <c r="H14" s="45"/>
      <c r="I14" s="45"/>
      <c r="J14" s="45"/>
      <c r="K14" s="22"/>
      <c r="L14" s="213"/>
      <c r="M14" s="22"/>
      <c r="N14" s="255"/>
    </row>
    <row r="15" spans="1:14">
      <c r="A15" s="211" t="s">
        <v>27</v>
      </c>
      <c r="B15" s="212"/>
      <c r="C15" s="45"/>
      <c r="D15" s="45"/>
      <c r="E15" s="45"/>
      <c r="F15" s="202"/>
      <c r="G15" s="45"/>
      <c r="H15" s="45"/>
      <c r="I15" s="45">
        <v>1152</v>
      </c>
      <c r="J15" s="45"/>
      <c r="K15" s="22"/>
      <c r="L15" s="213"/>
      <c r="M15" s="22"/>
      <c r="N15" s="255"/>
    </row>
    <row r="16" spans="1:14">
      <c r="A16" s="211" t="s">
        <v>28</v>
      </c>
      <c r="B16" s="212"/>
      <c r="C16" s="45"/>
      <c r="D16" s="45">
        <v>146</v>
      </c>
      <c r="E16" s="45"/>
      <c r="F16" s="45"/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29</v>
      </c>
      <c r="B17" s="212"/>
      <c r="C17" s="45"/>
      <c r="D17" s="45">
        <v>90</v>
      </c>
      <c r="E17" s="45"/>
      <c r="F17" s="45"/>
      <c r="G17" s="45"/>
      <c r="H17" s="45"/>
      <c r="I17" s="45"/>
      <c r="J17" s="45"/>
      <c r="K17" s="22"/>
      <c r="L17" s="213"/>
      <c r="M17" s="22"/>
      <c r="N17" s="255"/>
    </row>
    <row r="18" spans="1:14">
      <c r="A18" s="211" t="s">
        <v>30</v>
      </c>
      <c r="B18" s="212"/>
      <c r="C18" s="45"/>
      <c r="D18" s="45">
        <v>196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31</v>
      </c>
      <c r="B19" s="212"/>
      <c r="C19" s="45"/>
      <c r="D19" s="45">
        <v>118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32</v>
      </c>
      <c r="B20" s="212"/>
      <c r="C20" s="45"/>
      <c r="D20" s="45">
        <v>174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33</v>
      </c>
      <c r="B21" s="212"/>
      <c r="C21" s="45"/>
      <c r="D21" s="45">
        <v>266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34</v>
      </c>
      <c r="B22" s="212"/>
      <c r="C22" s="45"/>
      <c r="D22" s="45">
        <v>204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35</v>
      </c>
      <c r="B23" s="212"/>
      <c r="C23" s="45"/>
      <c r="D23" s="45">
        <v>121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36</v>
      </c>
      <c r="B24" s="212"/>
      <c r="C24" s="45"/>
      <c r="D24" s="45">
        <v>154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 ht="15.75" thickBot="1">
      <c r="A25" s="223" t="s">
        <v>37</v>
      </c>
      <c r="B25" s="216"/>
      <c r="C25" s="218"/>
      <c r="D25" s="218">
        <v>267</v>
      </c>
      <c r="E25" s="218"/>
      <c r="F25" s="218"/>
      <c r="G25" s="218"/>
      <c r="H25" s="218"/>
      <c r="I25" s="218"/>
      <c r="J25" s="218"/>
      <c r="K25" s="30"/>
      <c r="L25" s="217"/>
      <c r="M25" s="30"/>
      <c r="N25" s="256"/>
    </row>
    <row r="26" spans="1:14" ht="15.75" thickBot="1">
      <c r="A26" s="224"/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2"/>
    </row>
    <row r="27" spans="1:14">
      <c r="A27" s="207" t="s">
        <v>39</v>
      </c>
      <c r="B27" s="208"/>
      <c r="C27" s="41"/>
      <c r="D27" s="41"/>
      <c r="E27" s="41"/>
      <c r="F27" s="41"/>
      <c r="G27" s="41">
        <v>906</v>
      </c>
      <c r="H27" s="201"/>
      <c r="I27" s="41"/>
      <c r="J27" s="41"/>
      <c r="K27" s="210"/>
      <c r="L27" s="208"/>
      <c r="M27" s="14"/>
      <c r="N27" s="254" t="s">
        <v>40</v>
      </c>
    </row>
    <row r="28" spans="1:14">
      <c r="A28" s="211" t="s">
        <v>41</v>
      </c>
      <c r="B28" s="212"/>
      <c r="C28" s="45"/>
      <c r="D28" s="45"/>
      <c r="E28" s="45">
        <v>92</v>
      </c>
      <c r="F28" s="45"/>
      <c r="G28" s="45"/>
      <c r="H28" s="45"/>
      <c r="I28" s="45"/>
      <c r="J28" s="45"/>
      <c r="K28" s="214"/>
      <c r="L28" s="212"/>
      <c r="M28" s="22"/>
      <c r="N28" s="255"/>
    </row>
    <row r="29" spans="1:14">
      <c r="A29" s="211" t="s">
        <v>42</v>
      </c>
      <c r="B29" s="212"/>
      <c r="C29" s="45"/>
      <c r="D29" s="45"/>
      <c r="E29" s="45">
        <v>319</v>
      </c>
      <c r="F29" s="45"/>
      <c r="G29" s="45"/>
      <c r="H29" s="45"/>
      <c r="I29" s="45"/>
      <c r="J29" s="45"/>
      <c r="K29" s="214"/>
      <c r="L29" s="212"/>
      <c r="M29" s="22"/>
      <c r="N29" s="255"/>
    </row>
    <row r="30" spans="1:14">
      <c r="A30" s="211" t="s">
        <v>43</v>
      </c>
      <c r="B30" s="212"/>
      <c r="C30" s="45"/>
      <c r="D30" s="45"/>
      <c r="E30" s="45">
        <v>310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44</v>
      </c>
      <c r="B31" s="212"/>
      <c r="C31" s="45"/>
      <c r="D31" s="45"/>
      <c r="E31" s="45"/>
      <c r="F31" s="45"/>
      <c r="G31" s="45"/>
      <c r="H31" s="45"/>
      <c r="I31" s="45">
        <v>588</v>
      </c>
      <c r="J31" s="45"/>
      <c r="K31" s="214"/>
      <c r="L31" s="212"/>
      <c r="M31" s="22"/>
      <c r="N31" s="255"/>
    </row>
    <row r="32" spans="1:14">
      <c r="A32" s="211" t="s">
        <v>45</v>
      </c>
      <c r="B32" s="212"/>
      <c r="C32" s="45"/>
      <c r="D32" s="45">
        <v>134</v>
      </c>
      <c r="E32" s="45"/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46</v>
      </c>
      <c r="B33" s="212"/>
      <c r="C33" s="45"/>
      <c r="D33" s="45">
        <v>210</v>
      </c>
      <c r="E33" s="45"/>
      <c r="F33" s="45"/>
      <c r="G33" s="45"/>
      <c r="H33" s="45"/>
      <c r="I33" s="45"/>
      <c r="J33" s="45"/>
      <c r="K33" s="214"/>
      <c r="L33" s="212"/>
      <c r="M33" s="22"/>
      <c r="N33" s="255"/>
    </row>
    <row r="34" spans="1:14">
      <c r="A34" s="211" t="s">
        <v>47</v>
      </c>
      <c r="B34" s="212"/>
      <c r="C34" s="45"/>
      <c r="D34" s="45"/>
      <c r="E34" s="45"/>
      <c r="F34" s="45"/>
      <c r="G34" s="45">
        <v>734</v>
      </c>
      <c r="H34" s="202"/>
      <c r="I34" s="45"/>
      <c r="J34" s="45"/>
      <c r="K34" s="214"/>
      <c r="L34" s="212"/>
      <c r="M34" s="22"/>
      <c r="N34" s="255"/>
    </row>
    <row r="35" spans="1:14" s="39" customFormat="1">
      <c r="A35" s="211" t="s">
        <v>48</v>
      </c>
      <c r="B35" s="212"/>
      <c r="C35" s="45"/>
      <c r="D35" s="45">
        <v>332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49</v>
      </c>
      <c r="B36" s="212"/>
      <c r="C36" s="45"/>
      <c r="D36" s="45"/>
      <c r="E36" s="45"/>
      <c r="F36" s="45"/>
      <c r="G36" s="45"/>
      <c r="H36" s="45"/>
      <c r="I36" s="45">
        <v>1212</v>
      </c>
      <c r="J36" s="45"/>
      <c r="K36" s="214"/>
      <c r="L36" s="212"/>
      <c r="M36" s="22"/>
      <c r="N36" s="255"/>
    </row>
    <row r="37" spans="1:14">
      <c r="A37" s="211" t="s">
        <v>38</v>
      </c>
      <c r="B37" s="212"/>
      <c r="C37" s="45"/>
      <c r="D37" s="45">
        <v>557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 ht="15.75" thickBot="1">
      <c r="A38" s="223" t="s">
        <v>50</v>
      </c>
      <c r="B38" s="225"/>
      <c r="C38" s="226"/>
      <c r="D38" s="226"/>
      <c r="E38" s="226"/>
      <c r="F38" s="226"/>
      <c r="G38" s="226"/>
      <c r="H38" s="226"/>
      <c r="I38" s="226"/>
      <c r="J38" s="226"/>
      <c r="K38" s="227">
        <v>4296</v>
      </c>
      <c r="L38" s="216"/>
      <c r="M38" s="228"/>
      <c r="N38" s="256"/>
    </row>
    <row r="39" spans="1:14" s="66" customFormat="1" ht="15.75" thickBot="1">
      <c r="A39" s="25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</row>
    <row r="40" spans="1:14" ht="15.75" thickBot="1">
      <c r="A40" s="229" t="s">
        <v>107</v>
      </c>
      <c r="B40" s="230"/>
      <c r="C40" s="231"/>
      <c r="D40" s="232"/>
      <c r="E40" s="233"/>
      <c r="F40" s="233"/>
      <c r="G40" s="233"/>
      <c r="H40" s="233"/>
      <c r="I40" s="233"/>
      <c r="J40" s="233"/>
      <c r="K40" s="234"/>
      <c r="L40" s="230">
        <v>18631</v>
      </c>
      <c r="M40" s="231"/>
      <c r="N40" s="222"/>
    </row>
    <row r="41" spans="1:14" s="39" customFormat="1" ht="15.75" thickBo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8"/>
    </row>
    <row r="42" spans="1:14" ht="15.75" thickBot="1">
      <c r="A42" s="76" t="s">
        <v>52</v>
      </c>
      <c r="B42" s="77">
        <f t="shared" ref="B42:M42" si="0">SUM(B3:B40)</f>
        <v>0</v>
      </c>
      <c r="C42" s="78">
        <f t="shared" si="0"/>
        <v>44940</v>
      </c>
      <c r="D42" s="79">
        <f t="shared" si="0"/>
        <v>2969</v>
      </c>
      <c r="E42" s="80">
        <f t="shared" si="0"/>
        <v>721</v>
      </c>
      <c r="F42" s="80">
        <f t="shared" si="0"/>
        <v>610</v>
      </c>
      <c r="G42" s="80">
        <f t="shared" si="0"/>
        <v>1640</v>
      </c>
      <c r="H42" s="80">
        <f t="shared" si="0"/>
        <v>1753</v>
      </c>
      <c r="I42" s="80">
        <f t="shared" si="0"/>
        <v>2952</v>
      </c>
      <c r="J42" s="80">
        <f t="shared" si="0"/>
        <v>4021</v>
      </c>
      <c r="K42" s="81">
        <f t="shared" si="0"/>
        <v>4296</v>
      </c>
      <c r="L42" s="77">
        <f t="shared" si="0"/>
        <v>18631</v>
      </c>
      <c r="M42" s="78">
        <f t="shared" si="0"/>
        <v>0</v>
      </c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  <c r="N43" s="38"/>
    </row>
    <row r="44" spans="1:14" ht="15.75" thickBot="1">
      <c r="A44" s="76" t="s">
        <v>53</v>
      </c>
      <c r="B44" s="82">
        <f t="shared" ref="B44:M44" si="1">SUM(B3:B40)</f>
        <v>0</v>
      </c>
      <c r="C44" s="83">
        <f t="shared" si="1"/>
        <v>44940</v>
      </c>
      <c r="D44" s="84">
        <f t="shared" si="1"/>
        <v>2969</v>
      </c>
      <c r="E44" s="85">
        <f t="shared" si="1"/>
        <v>721</v>
      </c>
      <c r="F44" s="85">
        <f t="shared" si="1"/>
        <v>610</v>
      </c>
      <c r="G44" s="85">
        <f t="shared" si="1"/>
        <v>1640</v>
      </c>
      <c r="H44" s="85">
        <f t="shared" si="1"/>
        <v>1753</v>
      </c>
      <c r="I44" s="85">
        <f t="shared" si="1"/>
        <v>2952</v>
      </c>
      <c r="J44" s="85">
        <f t="shared" si="1"/>
        <v>4021</v>
      </c>
      <c r="K44" s="86">
        <f t="shared" si="1"/>
        <v>4296</v>
      </c>
      <c r="L44" s="82">
        <f t="shared" si="1"/>
        <v>18631</v>
      </c>
      <c r="M44" s="83">
        <f t="shared" si="1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8"/>
    </row>
    <row r="46" spans="1:14">
      <c r="A46" s="87" t="s">
        <v>54</v>
      </c>
      <c r="B46" s="88" t="s">
        <v>55</v>
      </c>
      <c r="C46" s="89" t="s">
        <v>56</v>
      </c>
      <c r="D46" s="90" t="s">
        <v>57</v>
      </c>
      <c r="E46" s="91" t="s">
        <v>57</v>
      </c>
      <c r="F46" s="91" t="s">
        <v>57</v>
      </c>
      <c r="G46" s="91" t="s">
        <v>58</v>
      </c>
      <c r="H46" s="91" t="s">
        <v>58</v>
      </c>
      <c r="I46" s="91" t="s">
        <v>58</v>
      </c>
      <c r="J46" s="92" t="s">
        <v>58</v>
      </c>
      <c r="K46" s="93" t="s">
        <v>58</v>
      </c>
      <c r="L46" s="12" t="s">
        <v>58</v>
      </c>
      <c r="M46" s="94" t="s">
        <v>59</v>
      </c>
      <c r="N46" s="35"/>
    </row>
    <row r="47" spans="1:14" ht="15.75" thickBot="1">
      <c r="A47" s="50" t="s">
        <v>14</v>
      </c>
      <c r="B47" s="95">
        <v>0</v>
      </c>
      <c r="C47" s="96">
        <v>10.5</v>
      </c>
      <c r="D47" s="97">
        <v>10.199999999999999</v>
      </c>
      <c r="E47" s="98">
        <v>10.199999999999999</v>
      </c>
      <c r="F47" s="98">
        <v>10.199999999999999</v>
      </c>
      <c r="G47" s="98">
        <v>10.3</v>
      </c>
      <c r="H47" s="98">
        <v>10.5</v>
      </c>
      <c r="I47" s="99">
        <v>10.4</v>
      </c>
      <c r="J47" s="99">
        <v>10.6</v>
      </c>
      <c r="K47" s="99">
        <v>10.4</v>
      </c>
      <c r="L47" s="100">
        <v>11</v>
      </c>
      <c r="M47" s="101">
        <v>0</v>
      </c>
      <c r="N47" s="35"/>
    </row>
    <row r="48" spans="1:14" ht="15.75" thickBot="1">
      <c r="A48" s="161"/>
      <c r="B48" s="103"/>
      <c r="C48" s="103"/>
      <c r="D48" s="103"/>
      <c r="E48" s="103"/>
      <c r="F48" s="103"/>
      <c r="G48" s="103"/>
      <c r="H48" s="103"/>
      <c r="I48" s="161"/>
      <c r="J48" s="161"/>
      <c r="K48" s="161"/>
      <c r="L48" s="161"/>
      <c r="M48" s="161"/>
      <c r="N48" s="35"/>
    </row>
    <row r="49" spans="1:14" ht="15.75" thickBot="1">
      <c r="A49" s="67" t="s">
        <v>60</v>
      </c>
      <c r="B49" s="104">
        <f t="shared" ref="B49:M49" si="2">(B42*B47)</f>
        <v>0</v>
      </c>
      <c r="C49" s="105">
        <f t="shared" si="2"/>
        <v>471870</v>
      </c>
      <c r="D49" s="106">
        <f t="shared" si="2"/>
        <v>30283.8</v>
      </c>
      <c r="E49" s="107">
        <f t="shared" si="2"/>
        <v>7354.2</v>
      </c>
      <c r="F49" s="107">
        <f t="shared" si="2"/>
        <v>6222</v>
      </c>
      <c r="G49" s="107">
        <f t="shared" si="2"/>
        <v>16892</v>
      </c>
      <c r="H49" s="107">
        <f t="shared" si="2"/>
        <v>18406.5</v>
      </c>
      <c r="I49" s="107">
        <f t="shared" si="2"/>
        <v>30700.799999999999</v>
      </c>
      <c r="J49" s="107">
        <f t="shared" si="2"/>
        <v>42622.6</v>
      </c>
      <c r="K49" s="108">
        <f t="shared" si="2"/>
        <v>44678.400000000001</v>
      </c>
      <c r="L49" s="104">
        <f t="shared" si="2"/>
        <v>204941</v>
      </c>
      <c r="M49" s="109">
        <f t="shared" si="2"/>
        <v>0</v>
      </c>
      <c r="N49" s="110" t="s">
        <v>61</v>
      </c>
    </row>
    <row r="50" spans="1:14" ht="15.75" thickBot="1">
      <c r="A50" s="161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35"/>
    </row>
    <row r="51" spans="1:14">
      <c r="A51" s="87" t="s">
        <v>62</v>
      </c>
      <c r="B51" s="88"/>
      <c r="C51" s="89"/>
      <c r="D51" s="90" t="s">
        <v>63</v>
      </c>
      <c r="E51" s="91" t="s">
        <v>63</v>
      </c>
      <c r="F51" s="91" t="s">
        <v>63</v>
      </c>
      <c r="G51" s="91" t="s">
        <v>63</v>
      </c>
      <c r="H51" s="91" t="s">
        <v>64</v>
      </c>
      <c r="I51" s="92" t="s">
        <v>64</v>
      </c>
      <c r="J51" s="91" t="s">
        <v>64</v>
      </c>
      <c r="K51" s="111" t="s">
        <v>64</v>
      </c>
      <c r="L51" s="112" t="s">
        <v>64</v>
      </c>
      <c r="M51" s="94" t="s">
        <v>64</v>
      </c>
      <c r="N51" s="113"/>
    </row>
    <row r="52" spans="1:14" ht="15.75" thickBot="1">
      <c r="A52" s="50" t="s">
        <v>65</v>
      </c>
      <c r="B52" s="114"/>
      <c r="C52" s="115"/>
      <c r="D52" s="116">
        <v>8.6999999999999994E-2</v>
      </c>
      <c r="E52" s="117">
        <v>8.6999999999999994E-2</v>
      </c>
      <c r="F52" s="117">
        <v>8.6999999999999994E-2</v>
      </c>
      <c r="G52" s="117">
        <v>8.6999999999999994E-2</v>
      </c>
      <c r="H52" s="117">
        <v>8.6999999999999994E-2</v>
      </c>
      <c r="I52" s="117">
        <v>8.6999999999999994E-2</v>
      </c>
      <c r="J52" s="117">
        <v>8.6999999999999994E-2</v>
      </c>
      <c r="K52" s="118">
        <v>8.6999999999999994E-2</v>
      </c>
      <c r="L52" s="119">
        <v>0</v>
      </c>
      <c r="M52" s="120">
        <v>0</v>
      </c>
      <c r="N52" s="35"/>
    </row>
    <row r="53" spans="1:14" ht="15.75" thickBot="1">
      <c r="A53" s="161"/>
      <c r="B53" s="161"/>
      <c r="C53" s="161"/>
      <c r="D53" s="161"/>
      <c r="E53" s="103"/>
      <c r="F53" s="103"/>
      <c r="G53" s="103"/>
      <c r="H53" s="161"/>
      <c r="I53" s="161"/>
      <c r="J53" s="161"/>
      <c r="K53" s="161"/>
      <c r="L53" s="161"/>
      <c r="M53" s="161"/>
      <c r="N53" s="113"/>
    </row>
    <row r="54" spans="1:14" ht="15.75" thickBot="1">
      <c r="A54" s="67" t="s">
        <v>66</v>
      </c>
      <c r="B54" s="121"/>
      <c r="C54" s="122"/>
      <c r="D54" s="123">
        <f>(D44*D52)</f>
        <v>258.303</v>
      </c>
      <c r="E54" s="124">
        <f>(E44*E52)</f>
        <v>62.726999999999997</v>
      </c>
      <c r="F54" s="124">
        <f>(F44*F52)</f>
        <v>53.069999999999993</v>
      </c>
      <c r="G54" s="124">
        <f>(G44*G52)</f>
        <v>142.67999999999998</v>
      </c>
      <c r="H54" s="124">
        <f t="shared" ref="H54" si="3">(H44*H52)</f>
        <v>152.511</v>
      </c>
      <c r="I54" s="124">
        <f>(I44*I52)</f>
        <v>256.82399999999996</v>
      </c>
      <c r="J54" s="124">
        <f>(J44*J52)</f>
        <v>349.827</v>
      </c>
      <c r="K54" s="125">
        <f>(K44*K52)</f>
        <v>373.75199999999995</v>
      </c>
      <c r="L54" s="126">
        <f>(L44*L52)</f>
        <v>0</v>
      </c>
      <c r="M54" s="127">
        <f>(M44*M52)</f>
        <v>0</v>
      </c>
      <c r="N54" s="35"/>
    </row>
    <row r="55" spans="1:14" ht="15.75" thickBot="1">
      <c r="A55" s="161"/>
      <c r="B55" s="161"/>
      <c r="C55" s="161"/>
      <c r="D55" s="161"/>
      <c r="E55" s="128"/>
      <c r="F55" s="128"/>
      <c r="G55" s="128"/>
      <c r="H55" s="128"/>
      <c r="I55" s="128"/>
      <c r="J55" s="128"/>
      <c r="K55" s="128"/>
      <c r="L55" s="128"/>
      <c r="M55" s="128"/>
      <c r="N55" s="35"/>
    </row>
    <row r="56" spans="1:14" ht="15.75" thickBot="1">
      <c r="A56" s="76" t="s">
        <v>67</v>
      </c>
      <c r="B56" s="247">
        <f>SUM(B42:M42)</f>
        <v>82533</v>
      </c>
      <c r="C56" s="248"/>
      <c r="D56" s="129" t="s">
        <v>68</v>
      </c>
      <c r="E56" s="249">
        <v>45085</v>
      </c>
      <c r="F56" s="249"/>
      <c r="G56" s="249"/>
      <c r="H56" s="249"/>
      <c r="I56" s="250" t="s">
        <v>104</v>
      </c>
      <c r="J56" s="250"/>
      <c r="K56" s="250"/>
      <c r="L56" s="250"/>
      <c r="M56" s="250"/>
      <c r="N56" s="250"/>
    </row>
    <row r="57" spans="1:14" ht="15.75" thickBot="1">
      <c r="A57" s="76" t="s">
        <v>69</v>
      </c>
      <c r="B57" s="247">
        <f>(I81+I82)</f>
        <v>481</v>
      </c>
      <c r="C57" s="248"/>
      <c r="D57" s="129" t="s">
        <v>68</v>
      </c>
      <c r="E57" s="262" t="s">
        <v>70</v>
      </c>
      <c r="F57" s="262"/>
      <c r="G57" s="262"/>
      <c r="H57" s="262"/>
      <c r="I57" s="246">
        <f>(I58+I59)</f>
        <v>82535</v>
      </c>
      <c r="J57" s="246"/>
      <c r="K57" s="246"/>
      <c r="L57" s="246"/>
      <c r="M57" s="246"/>
      <c r="N57" s="246"/>
    </row>
    <row r="58" spans="1:14" ht="15.75" thickBot="1">
      <c r="A58" s="161"/>
      <c r="B58" s="130"/>
      <c r="C58" s="130"/>
      <c r="D58" s="129"/>
      <c r="E58" s="262" t="s">
        <v>71</v>
      </c>
      <c r="F58" s="262"/>
      <c r="G58" s="262"/>
      <c r="H58" s="262"/>
      <c r="I58" s="246">
        <v>82535</v>
      </c>
      <c r="J58" s="246"/>
      <c r="K58" s="246"/>
      <c r="L58" s="246"/>
      <c r="M58" s="246"/>
      <c r="N58" s="246"/>
    </row>
    <row r="59" spans="1:14" ht="15.75" thickBot="1">
      <c r="A59" s="76" t="s">
        <v>72</v>
      </c>
      <c r="B59" s="247">
        <f>(B56-B57)</f>
        <v>82052</v>
      </c>
      <c r="C59" s="248"/>
      <c r="D59" s="129" t="s">
        <v>68</v>
      </c>
      <c r="E59" s="262" t="s">
        <v>73</v>
      </c>
      <c r="F59" s="262"/>
      <c r="G59" s="262"/>
      <c r="H59" s="262"/>
      <c r="I59" s="246">
        <v>0</v>
      </c>
      <c r="J59" s="246"/>
      <c r="K59" s="246"/>
      <c r="L59" s="246"/>
      <c r="M59" s="246"/>
      <c r="N59" s="246"/>
    </row>
    <row r="60" spans="1:14" ht="15.75" thickBot="1">
      <c r="A60" s="161"/>
      <c r="B60" s="131"/>
      <c r="C60" s="131"/>
      <c r="D60" s="129"/>
      <c r="E60" s="262" t="s">
        <v>74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75</v>
      </c>
      <c r="B61" s="247">
        <f>SUM(B49:M49)</f>
        <v>873971.3</v>
      </c>
      <c r="C61" s="248"/>
      <c r="D61" s="129" t="s">
        <v>61</v>
      </c>
      <c r="E61" s="262" t="s">
        <v>76</v>
      </c>
      <c r="F61" s="262"/>
      <c r="G61" s="262"/>
      <c r="H61" s="262"/>
      <c r="I61" s="246">
        <v>82535</v>
      </c>
      <c r="J61" s="246"/>
      <c r="K61" s="246"/>
      <c r="L61" s="246"/>
      <c r="M61" s="246"/>
      <c r="N61" s="246"/>
    </row>
    <row r="62" spans="1:14" ht="15.75" thickBot="1">
      <c r="A62" s="76" t="s">
        <v>77</v>
      </c>
      <c r="B62" s="247">
        <f>SUM(B54:M54)</f>
        <v>1649.694</v>
      </c>
      <c r="C62" s="248"/>
      <c r="D62" s="129" t="s">
        <v>61</v>
      </c>
      <c r="E62" s="261" t="s">
        <v>78</v>
      </c>
      <c r="F62" s="261"/>
      <c r="G62" s="261"/>
      <c r="H62" s="261"/>
      <c r="I62" s="261"/>
      <c r="J62" s="261"/>
      <c r="K62" s="261"/>
      <c r="L62" s="261"/>
      <c r="M62" s="261"/>
      <c r="N62" s="261"/>
    </row>
    <row r="63" spans="1:14" ht="15.75" thickBot="1">
      <c r="A63" s="161"/>
      <c r="B63" s="131"/>
      <c r="C63" s="131"/>
      <c r="D63" s="129"/>
      <c r="E63" s="262" t="s">
        <v>79</v>
      </c>
      <c r="F63" s="262"/>
      <c r="G63" s="262"/>
      <c r="H63" s="262"/>
      <c r="I63" s="246">
        <v>0</v>
      </c>
      <c r="J63" s="246"/>
      <c r="K63" s="246"/>
      <c r="L63" s="246"/>
      <c r="M63" s="246"/>
      <c r="N63" s="246"/>
    </row>
    <row r="64" spans="1:14" ht="15.75" thickBot="1">
      <c r="A64" s="76" t="s">
        <v>80</v>
      </c>
      <c r="B64" s="247">
        <f>(B61+B62)</f>
        <v>875620.99400000006</v>
      </c>
      <c r="C64" s="248"/>
      <c r="D64" s="129" t="s">
        <v>61</v>
      </c>
      <c r="E64" s="262" t="s">
        <v>81</v>
      </c>
      <c r="F64" s="262"/>
      <c r="G64" s="262"/>
      <c r="H64" s="262"/>
      <c r="I64" s="246">
        <v>0</v>
      </c>
      <c r="J64" s="246"/>
      <c r="K64" s="246"/>
      <c r="L64" s="246"/>
      <c r="M64" s="246"/>
      <c r="N64" s="246"/>
    </row>
    <row r="65" spans="1:14" ht="15.75" thickBot="1">
      <c r="A65" s="161"/>
      <c r="B65" s="131"/>
      <c r="C65" s="131"/>
      <c r="D65" s="161"/>
      <c r="E65" s="259" t="s">
        <v>82</v>
      </c>
      <c r="F65" s="259"/>
      <c r="G65" s="259"/>
      <c r="H65" s="259"/>
      <c r="I65" s="260">
        <v>49239</v>
      </c>
      <c r="J65" s="260"/>
      <c r="K65" s="260"/>
      <c r="L65" s="260"/>
      <c r="M65" s="260"/>
      <c r="N65" s="260"/>
    </row>
    <row r="66" spans="1:14" ht="15.75" thickBot="1">
      <c r="A66" s="76" t="s">
        <v>83</v>
      </c>
      <c r="B66" s="263">
        <f>(B64/B59)</f>
        <v>10.671537488421977</v>
      </c>
      <c r="C66" s="264"/>
      <c r="D66" s="129" t="s">
        <v>61</v>
      </c>
      <c r="E66" s="259" t="s">
        <v>84</v>
      </c>
      <c r="F66" s="259"/>
      <c r="G66" s="259"/>
      <c r="H66" s="259"/>
      <c r="I66" s="260">
        <v>0</v>
      </c>
      <c r="J66" s="260"/>
      <c r="K66" s="260"/>
      <c r="L66" s="260"/>
      <c r="M66" s="260"/>
      <c r="N66" s="260"/>
    </row>
    <row r="67" spans="1:14" ht="15.75" thickBot="1">
      <c r="A67" s="36"/>
      <c r="B67" s="132"/>
      <c r="C67" s="132"/>
      <c r="D67" s="161"/>
      <c r="E67" s="259" t="s">
        <v>85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86</v>
      </c>
      <c r="B68" s="266">
        <v>0</v>
      </c>
      <c r="C68" s="267"/>
      <c r="D68" s="129" t="s">
        <v>68</v>
      </c>
      <c r="E68" s="259" t="s">
        <v>87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3"/>
      <c r="C69" s="133"/>
      <c r="D69" s="129"/>
      <c r="E69" s="259" t="s">
        <v>88</v>
      </c>
      <c r="F69" s="259"/>
      <c r="G69" s="259"/>
      <c r="H69" s="259"/>
      <c r="I69" s="260">
        <v>82535</v>
      </c>
      <c r="J69" s="260"/>
      <c r="K69" s="260"/>
      <c r="L69" s="260"/>
      <c r="M69" s="260"/>
      <c r="N69" s="260"/>
    </row>
    <row r="70" spans="1:14" ht="15.75" thickBot="1">
      <c r="A70" s="76" t="s">
        <v>89</v>
      </c>
      <c r="B70" s="266">
        <f>I78+I80</f>
        <v>120</v>
      </c>
      <c r="C70" s="267"/>
      <c r="D70" s="129" t="s">
        <v>68</v>
      </c>
      <c r="E70" s="259" t="s">
        <v>90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>
      <c r="A71" s="268">
        <v>45085</v>
      </c>
      <c r="B71" s="268"/>
      <c r="C71" s="268"/>
      <c r="D71" s="161"/>
      <c r="E71" s="259" t="s">
        <v>91</v>
      </c>
      <c r="F71" s="259"/>
      <c r="G71" s="259"/>
      <c r="H71" s="259"/>
      <c r="I71" s="260">
        <v>-47340</v>
      </c>
      <c r="J71" s="260"/>
      <c r="K71" s="260"/>
      <c r="L71" s="260"/>
      <c r="M71" s="260"/>
      <c r="N71" s="260"/>
    </row>
    <row r="72" spans="1:14">
      <c r="A72" s="268"/>
      <c r="B72" s="268"/>
      <c r="C72" s="268"/>
      <c r="D72" s="161"/>
      <c r="E72" s="161"/>
      <c r="F72" s="134"/>
      <c r="G72" s="134"/>
      <c r="H72" s="134"/>
      <c r="I72" s="135"/>
      <c r="J72" s="135"/>
      <c r="K72" s="135"/>
      <c r="L72" s="135"/>
      <c r="M72" s="135"/>
      <c r="N72" s="136"/>
    </row>
    <row r="73" spans="1:14">
      <c r="A73" s="268"/>
      <c r="B73" s="268"/>
      <c r="C73" s="268"/>
      <c r="D73" s="161"/>
      <c r="E73" s="259" t="s">
        <v>92</v>
      </c>
      <c r="F73" s="259"/>
      <c r="G73" s="259"/>
      <c r="H73" s="259"/>
      <c r="I73" s="260">
        <f>(I65+I66+I67+I68+I69+I71+I74+I70)</f>
        <v>84434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61"/>
      <c r="E74" s="259" t="s">
        <v>93</v>
      </c>
      <c r="F74" s="259"/>
      <c r="G74" s="259"/>
      <c r="H74" s="259"/>
      <c r="I74" s="260">
        <f>(I63+I64)</f>
        <v>0</v>
      </c>
      <c r="J74" s="260"/>
      <c r="K74" s="260"/>
      <c r="L74" s="260"/>
      <c r="M74" s="260"/>
      <c r="N74" s="260"/>
    </row>
    <row r="75" spans="1:14">
      <c r="A75" s="268"/>
      <c r="B75" s="268"/>
      <c r="C75" s="268"/>
      <c r="D75" s="161"/>
      <c r="E75" s="161"/>
      <c r="F75" s="137"/>
      <c r="G75" s="158"/>
      <c r="H75" s="158"/>
      <c r="I75" s="159"/>
      <c r="J75" s="159"/>
      <c r="K75" s="159"/>
      <c r="L75" s="159"/>
      <c r="M75" s="159"/>
      <c r="N75" s="140"/>
    </row>
    <row r="76" spans="1:14">
      <c r="A76" s="265" t="s">
        <v>104</v>
      </c>
      <c r="B76" s="265"/>
      <c r="C76" s="265"/>
      <c r="D76" s="161"/>
      <c r="E76" s="262" t="s">
        <v>94</v>
      </c>
      <c r="F76" s="262"/>
      <c r="G76" s="262"/>
      <c r="H76" s="262"/>
      <c r="I76" s="246">
        <v>0</v>
      </c>
      <c r="J76" s="246"/>
      <c r="K76" s="246"/>
      <c r="L76" s="246"/>
      <c r="M76" s="246"/>
      <c r="N76" s="246"/>
    </row>
    <row r="77" spans="1:14">
      <c r="A77" s="142"/>
      <c r="B77" s="143"/>
      <c r="C77" s="143"/>
      <c r="D77" s="144"/>
      <c r="E77" s="262" t="s">
        <v>95</v>
      </c>
      <c r="F77" s="262"/>
      <c r="G77" s="262"/>
      <c r="H77" s="262"/>
      <c r="I77" s="246">
        <v>76000</v>
      </c>
      <c r="J77" s="246"/>
      <c r="K77" s="246"/>
      <c r="L77" s="246"/>
      <c r="M77" s="246"/>
      <c r="N77" s="246"/>
    </row>
    <row r="78" spans="1:14">
      <c r="A78" s="142"/>
      <c r="B78" s="143"/>
      <c r="C78" s="143"/>
      <c r="D78" s="144"/>
      <c r="E78" s="262" t="s">
        <v>96</v>
      </c>
      <c r="F78" s="262"/>
      <c r="G78" s="262"/>
      <c r="H78" s="262"/>
      <c r="I78" s="269">
        <v>60</v>
      </c>
      <c r="J78" s="269"/>
      <c r="K78" s="269"/>
      <c r="L78" s="269"/>
      <c r="M78" s="269"/>
      <c r="N78" s="269"/>
    </row>
    <row r="79" spans="1:14">
      <c r="A79" s="142"/>
      <c r="B79" s="143"/>
      <c r="C79" s="143"/>
      <c r="D79" s="144"/>
      <c r="E79" s="262" t="s">
        <v>97</v>
      </c>
      <c r="F79" s="262"/>
      <c r="G79" s="262"/>
      <c r="H79" s="262"/>
      <c r="I79" s="246">
        <v>8800</v>
      </c>
      <c r="J79" s="246"/>
      <c r="K79" s="246"/>
      <c r="L79" s="246"/>
      <c r="M79" s="246"/>
      <c r="N79" s="246"/>
    </row>
    <row r="80" spans="1:14">
      <c r="A80" s="161"/>
      <c r="B80" s="161"/>
      <c r="C80" s="161"/>
      <c r="D80" s="144"/>
      <c r="E80" s="262" t="s">
        <v>98</v>
      </c>
      <c r="F80" s="262"/>
      <c r="G80" s="262"/>
      <c r="H80" s="262"/>
      <c r="I80" s="246">
        <v>60</v>
      </c>
      <c r="J80" s="246"/>
      <c r="K80" s="246"/>
      <c r="L80" s="246"/>
      <c r="M80" s="246"/>
      <c r="N80" s="246"/>
    </row>
    <row r="81" spans="1:14">
      <c r="A81" s="144"/>
      <c r="B81" s="144"/>
      <c r="C81" s="144"/>
      <c r="D81" s="144"/>
      <c r="E81" s="262" t="s">
        <v>99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44"/>
      <c r="B82" s="144"/>
      <c r="C82" s="144"/>
      <c r="D82" s="144"/>
      <c r="E82" s="262" t="s">
        <v>100</v>
      </c>
      <c r="F82" s="262"/>
      <c r="G82" s="262"/>
      <c r="H82" s="262"/>
      <c r="I82" s="246">
        <v>481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160"/>
      <c r="F83" s="160"/>
      <c r="G83" s="160"/>
      <c r="H83" s="160"/>
      <c r="I83" s="157"/>
      <c r="J83" s="157"/>
      <c r="K83" s="157"/>
      <c r="L83" s="157"/>
      <c r="M83" s="157"/>
      <c r="N83" s="157"/>
    </row>
    <row r="84" spans="1:14">
      <c r="A84" s="144"/>
      <c r="B84" s="144"/>
      <c r="C84" s="144"/>
      <c r="D84" s="144"/>
      <c r="E84" s="262" t="s">
        <v>101</v>
      </c>
      <c r="F84" s="262"/>
      <c r="G84" s="262"/>
      <c r="H84" s="262"/>
      <c r="I84" s="246">
        <f>SUM(I76:N82)</f>
        <v>85401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0"/>
      <c r="F85" s="160"/>
      <c r="G85" s="160"/>
      <c r="H85" s="160"/>
      <c r="I85" s="157"/>
      <c r="J85" s="157"/>
      <c r="K85" s="157"/>
      <c r="L85" s="157"/>
      <c r="M85" s="157"/>
      <c r="N85" s="157"/>
    </row>
    <row r="86" spans="1:14" ht="15.75" thickBot="1">
      <c r="A86" s="270">
        <f ca="1">NOW()</f>
        <v>45133.524284143517</v>
      </c>
      <c r="B86" s="270"/>
      <c r="C86" s="270"/>
      <c r="D86" s="270"/>
      <c r="E86" s="259" t="s">
        <v>102</v>
      </c>
      <c r="F86" s="259"/>
      <c r="G86" s="259"/>
      <c r="H86" s="259"/>
      <c r="I86" s="260">
        <f>(I84-I73)</f>
        <v>967</v>
      </c>
      <c r="J86" s="260"/>
      <c r="K86" s="260"/>
      <c r="L86" s="260"/>
      <c r="M86" s="260"/>
      <c r="N86" s="260"/>
    </row>
    <row r="87" spans="1:14" ht="15.75" thickTop="1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35"/>
    </row>
    <row r="88" spans="1:14">
      <c r="A88" s="144"/>
      <c r="B88" s="144"/>
      <c r="C88" s="144"/>
      <c r="D88" s="144"/>
    </row>
  </sheetData>
  <mergeCells count="70">
    <mergeCell ref="I61:N61"/>
    <mergeCell ref="B56:C56"/>
    <mergeCell ref="E56:H56"/>
    <mergeCell ref="I56:N56"/>
    <mergeCell ref="A1:A2"/>
    <mergeCell ref="N1:N7"/>
    <mergeCell ref="N10:N25"/>
    <mergeCell ref="N27:N38"/>
    <mergeCell ref="A39:N39"/>
    <mergeCell ref="E67:H67"/>
    <mergeCell ref="I67:N67"/>
    <mergeCell ref="B62:C62"/>
    <mergeCell ref="E62:N62"/>
    <mergeCell ref="B57:C57"/>
    <mergeCell ref="E57:H57"/>
    <mergeCell ref="I57:N57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E65:H65"/>
    <mergeCell ref="I65:N65"/>
    <mergeCell ref="B66:C66"/>
    <mergeCell ref="E66:H66"/>
    <mergeCell ref="I66:N66"/>
    <mergeCell ref="E63:H63"/>
    <mergeCell ref="I63:N63"/>
    <mergeCell ref="B64:C64"/>
    <mergeCell ref="E64:H64"/>
    <mergeCell ref="I64:N64"/>
    <mergeCell ref="A76:C76"/>
    <mergeCell ref="E76:H76"/>
    <mergeCell ref="B68:C68"/>
    <mergeCell ref="E68:H68"/>
    <mergeCell ref="I68:N68"/>
    <mergeCell ref="A71:C75"/>
    <mergeCell ref="E71:H71"/>
    <mergeCell ref="I71:N71"/>
    <mergeCell ref="E73:H73"/>
    <mergeCell ref="I73:N73"/>
    <mergeCell ref="E74:H74"/>
    <mergeCell ref="I74:N74"/>
    <mergeCell ref="E69:H69"/>
    <mergeCell ref="I69:N69"/>
    <mergeCell ref="B70:C70"/>
    <mergeCell ref="E70:H70"/>
    <mergeCell ref="I70:N70"/>
    <mergeCell ref="I76:N76"/>
    <mergeCell ref="E78:H78"/>
    <mergeCell ref="I78:N78"/>
    <mergeCell ref="E79:H79"/>
    <mergeCell ref="I79:N79"/>
    <mergeCell ref="E77:H77"/>
    <mergeCell ref="I77:N77"/>
    <mergeCell ref="E80:H80"/>
    <mergeCell ref="I80:N80"/>
    <mergeCell ref="A86:D86"/>
    <mergeCell ref="E86:H86"/>
    <mergeCell ref="I86:N86"/>
    <mergeCell ref="E81:H81"/>
    <mergeCell ref="I81:N81"/>
    <mergeCell ref="E82:H82"/>
    <mergeCell ref="I82:N82"/>
    <mergeCell ref="E84:H84"/>
    <mergeCell ref="I84:N84"/>
  </mergeCells>
  <pageMargins left="0.7" right="0.17" top="0.75" bottom="0.18" header="0.3" footer="0.17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88"/>
  <sheetViews>
    <sheetView topLeftCell="A56" workbookViewId="0">
      <selection activeCell="I86" sqref="A56:N8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1" t="s">
        <v>0</v>
      </c>
      <c r="B1" s="203" t="s">
        <v>1</v>
      </c>
      <c r="C1" s="203" t="s">
        <v>2</v>
      </c>
      <c r="D1" s="203" t="s">
        <v>3</v>
      </c>
      <c r="E1" s="203" t="s">
        <v>3</v>
      </c>
      <c r="F1" s="203" t="s">
        <v>3</v>
      </c>
      <c r="G1" s="203" t="s">
        <v>4</v>
      </c>
      <c r="H1" s="203" t="s">
        <v>4</v>
      </c>
      <c r="I1" s="203" t="s">
        <v>4</v>
      </c>
      <c r="J1" s="203" t="s">
        <v>4</v>
      </c>
      <c r="K1" s="203" t="s">
        <v>4</v>
      </c>
      <c r="L1" s="203" t="s">
        <v>4</v>
      </c>
      <c r="M1" s="204" t="s">
        <v>5</v>
      </c>
      <c r="N1" s="253" t="s">
        <v>118</v>
      </c>
    </row>
    <row r="2" spans="1:14" ht="15.75" thickBot="1">
      <c r="A2" s="252"/>
      <c r="B2" s="205" t="s">
        <v>6</v>
      </c>
      <c r="C2" s="205" t="s">
        <v>7</v>
      </c>
      <c r="D2" s="205" t="s">
        <v>8</v>
      </c>
      <c r="E2" s="205" t="s">
        <v>8</v>
      </c>
      <c r="F2" s="205" t="s">
        <v>8</v>
      </c>
      <c r="G2" s="205" t="s">
        <v>9</v>
      </c>
      <c r="H2" s="205" t="s">
        <v>10</v>
      </c>
      <c r="I2" s="205" t="s">
        <v>11</v>
      </c>
      <c r="J2" s="205" t="s">
        <v>12</v>
      </c>
      <c r="K2" s="205" t="s">
        <v>13</v>
      </c>
      <c r="L2" s="205" t="s">
        <v>14</v>
      </c>
      <c r="M2" s="206" t="s">
        <v>7</v>
      </c>
      <c r="N2" s="253"/>
    </row>
    <row r="3" spans="1:14">
      <c r="A3" s="207" t="s">
        <v>15</v>
      </c>
      <c r="B3" s="208"/>
      <c r="C3" s="14">
        <v>1959</v>
      </c>
      <c r="D3" s="209"/>
      <c r="E3" s="41"/>
      <c r="F3" s="41"/>
      <c r="G3" s="41"/>
      <c r="H3" s="41"/>
      <c r="I3" s="41"/>
      <c r="J3" s="41"/>
      <c r="K3" s="210"/>
      <c r="L3" s="208"/>
      <c r="M3" s="14"/>
      <c r="N3" s="253"/>
    </row>
    <row r="4" spans="1:14">
      <c r="A4" s="211" t="s">
        <v>16</v>
      </c>
      <c r="B4" s="212"/>
      <c r="C4" s="22">
        <v>23814</v>
      </c>
      <c r="D4" s="213"/>
      <c r="E4" s="45"/>
      <c r="F4" s="45"/>
      <c r="G4" s="45"/>
      <c r="H4" s="45"/>
      <c r="I4" s="45"/>
      <c r="J4" s="45"/>
      <c r="K4" s="214"/>
      <c r="L4" s="212"/>
      <c r="M4" s="22"/>
      <c r="N4" s="253"/>
    </row>
    <row r="5" spans="1:14">
      <c r="A5" s="211" t="s">
        <v>17</v>
      </c>
      <c r="B5" s="212"/>
      <c r="C5" s="22">
        <v>3492</v>
      </c>
      <c r="D5" s="213"/>
      <c r="E5" s="45"/>
      <c r="F5" s="45"/>
      <c r="G5" s="45"/>
      <c r="H5" s="45"/>
      <c r="I5" s="45"/>
      <c r="J5" s="45"/>
      <c r="K5" s="214"/>
      <c r="L5" s="212"/>
      <c r="M5" s="22"/>
      <c r="N5" s="253"/>
    </row>
    <row r="6" spans="1:14">
      <c r="A6" s="211" t="s">
        <v>18</v>
      </c>
      <c r="B6" s="212"/>
      <c r="C6" s="22">
        <v>3725</v>
      </c>
      <c r="D6" s="213"/>
      <c r="E6" s="45"/>
      <c r="F6" s="45"/>
      <c r="G6" s="45"/>
      <c r="H6" s="45"/>
      <c r="I6" s="45"/>
      <c r="J6" s="45"/>
      <c r="K6" s="214"/>
      <c r="L6" s="212"/>
      <c r="M6" s="22"/>
      <c r="N6" s="253"/>
    </row>
    <row r="7" spans="1:14">
      <c r="A7" s="211" t="s">
        <v>19</v>
      </c>
      <c r="B7" s="212"/>
      <c r="C7" s="22">
        <v>2648</v>
      </c>
      <c r="D7" s="213"/>
      <c r="E7" s="45"/>
      <c r="F7" s="45"/>
      <c r="G7" s="45"/>
      <c r="H7" s="45"/>
      <c r="I7" s="45"/>
      <c r="J7" s="45"/>
      <c r="K7" s="214"/>
      <c r="L7" s="212"/>
      <c r="M7" s="22"/>
      <c r="N7" s="253"/>
    </row>
    <row r="8" spans="1:14" ht="15.75" thickBot="1">
      <c r="A8" s="215" t="s">
        <v>20</v>
      </c>
      <c r="B8" s="216"/>
      <c r="C8" s="30">
        <v>8827</v>
      </c>
      <c r="D8" s="217"/>
      <c r="E8" s="218"/>
      <c r="F8" s="218"/>
      <c r="G8" s="218"/>
      <c r="H8" s="218"/>
      <c r="I8" s="218"/>
      <c r="J8" s="218"/>
      <c r="K8" s="219"/>
      <c r="L8" s="216"/>
      <c r="M8" s="30"/>
      <c r="N8" s="220"/>
    </row>
    <row r="9" spans="1:14" s="39" customFormat="1" ht="15.75" thickBot="1">
      <c r="A9" s="20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2"/>
    </row>
    <row r="10" spans="1:14">
      <c r="A10" s="207" t="s">
        <v>21</v>
      </c>
      <c r="B10" s="208"/>
      <c r="C10" s="41"/>
      <c r="D10" s="41"/>
      <c r="E10" s="41"/>
      <c r="F10" s="41"/>
      <c r="G10" s="41"/>
      <c r="H10" s="41"/>
      <c r="I10" s="41"/>
      <c r="J10" s="41">
        <v>2540</v>
      </c>
      <c r="K10" s="14"/>
      <c r="L10" s="209"/>
      <c r="M10" s="14"/>
      <c r="N10" s="254" t="s">
        <v>22</v>
      </c>
    </row>
    <row r="11" spans="1:14">
      <c r="A11" s="211" t="s">
        <v>23</v>
      </c>
      <c r="B11" s="212"/>
      <c r="C11" s="45"/>
      <c r="D11" s="45"/>
      <c r="E11" s="45"/>
      <c r="F11" s="45"/>
      <c r="G11" s="45"/>
      <c r="H11" s="45">
        <v>1720</v>
      </c>
      <c r="I11" s="45"/>
      <c r="J11" s="45"/>
      <c r="K11" s="22"/>
      <c r="L11" s="213"/>
      <c r="M11" s="22"/>
      <c r="N11" s="255"/>
    </row>
    <row r="12" spans="1:14">
      <c r="A12" s="211" t="s">
        <v>24</v>
      </c>
      <c r="B12" s="212"/>
      <c r="C12" s="45"/>
      <c r="D12" s="45"/>
      <c r="E12" s="45"/>
      <c r="F12" s="45"/>
      <c r="G12" s="45"/>
      <c r="H12" s="45"/>
      <c r="I12" s="45"/>
      <c r="J12" s="45">
        <v>1993</v>
      </c>
      <c r="K12" s="22"/>
      <c r="L12" s="213"/>
      <c r="M12" s="22"/>
      <c r="N12" s="255"/>
    </row>
    <row r="13" spans="1:14">
      <c r="A13" s="211" t="s">
        <v>25</v>
      </c>
      <c r="B13" s="212"/>
      <c r="C13" s="45"/>
      <c r="D13" s="45"/>
      <c r="E13" s="45"/>
      <c r="F13" s="45">
        <v>385</v>
      </c>
      <c r="G13" s="45"/>
      <c r="H13" s="45"/>
      <c r="I13" s="45"/>
      <c r="J13" s="45"/>
      <c r="K13" s="22"/>
      <c r="L13" s="213"/>
      <c r="M13" s="22"/>
      <c r="N13" s="255"/>
    </row>
    <row r="14" spans="1:14">
      <c r="A14" s="211" t="s">
        <v>26</v>
      </c>
      <c r="B14" s="212"/>
      <c r="C14" s="45"/>
      <c r="D14" s="45"/>
      <c r="E14" s="45"/>
      <c r="F14" s="45">
        <v>271</v>
      </c>
      <c r="G14" s="45"/>
      <c r="H14" s="45"/>
      <c r="I14" s="45"/>
      <c r="J14" s="45"/>
      <c r="K14" s="22"/>
      <c r="L14" s="213"/>
      <c r="M14" s="22"/>
      <c r="N14" s="255"/>
    </row>
    <row r="15" spans="1:14">
      <c r="A15" s="211" t="s">
        <v>27</v>
      </c>
      <c r="B15" s="212"/>
      <c r="C15" s="45"/>
      <c r="D15" s="45"/>
      <c r="E15" s="45"/>
      <c r="F15" s="202"/>
      <c r="G15" s="45"/>
      <c r="H15" s="45"/>
      <c r="I15" s="45">
        <v>1173</v>
      </c>
      <c r="J15" s="45"/>
      <c r="K15" s="22"/>
      <c r="L15" s="213"/>
      <c r="M15" s="22"/>
      <c r="N15" s="255"/>
    </row>
    <row r="16" spans="1:14">
      <c r="A16" s="211" t="s">
        <v>28</v>
      </c>
      <c r="B16" s="212"/>
      <c r="C16" s="45"/>
      <c r="D16" s="45">
        <v>140</v>
      </c>
      <c r="E16" s="45"/>
      <c r="F16" s="45"/>
      <c r="G16" s="45"/>
      <c r="H16" s="45"/>
      <c r="I16" s="45"/>
      <c r="J16" s="45"/>
      <c r="K16" s="22"/>
      <c r="L16" s="213"/>
      <c r="M16" s="22"/>
      <c r="N16" s="255"/>
    </row>
    <row r="17" spans="1:14">
      <c r="A17" s="211" t="s">
        <v>29</v>
      </c>
      <c r="B17" s="212"/>
      <c r="C17" s="45"/>
      <c r="D17" s="45">
        <v>109</v>
      </c>
      <c r="E17" s="45"/>
      <c r="F17" s="45"/>
      <c r="G17" s="45"/>
      <c r="H17" s="45"/>
      <c r="I17" s="45"/>
      <c r="J17" s="45"/>
      <c r="K17" s="22"/>
      <c r="L17" s="213"/>
      <c r="M17" s="22"/>
      <c r="N17" s="255"/>
    </row>
    <row r="18" spans="1:14">
      <c r="A18" s="211" t="s">
        <v>30</v>
      </c>
      <c r="B18" s="212"/>
      <c r="C18" s="45"/>
      <c r="D18" s="45">
        <v>207</v>
      </c>
      <c r="E18" s="45"/>
      <c r="F18" s="45"/>
      <c r="G18" s="45"/>
      <c r="H18" s="45"/>
      <c r="I18" s="45"/>
      <c r="J18" s="45"/>
      <c r="K18" s="22"/>
      <c r="L18" s="213"/>
      <c r="M18" s="22"/>
      <c r="N18" s="255"/>
    </row>
    <row r="19" spans="1:14">
      <c r="A19" s="211" t="s">
        <v>31</v>
      </c>
      <c r="B19" s="212"/>
      <c r="C19" s="45"/>
      <c r="D19" s="45">
        <v>124</v>
      </c>
      <c r="E19" s="45"/>
      <c r="F19" s="45"/>
      <c r="G19" s="45"/>
      <c r="H19" s="45"/>
      <c r="I19" s="45"/>
      <c r="J19" s="45"/>
      <c r="K19" s="22"/>
      <c r="L19" s="213"/>
      <c r="M19" s="22"/>
      <c r="N19" s="255"/>
    </row>
    <row r="20" spans="1:14">
      <c r="A20" s="211" t="s">
        <v>32</v>
      </c>
      <c r="B20" s="212"/>
      <c r="C20" s="45"/>
      <c r="D20" s="45">
        <v>168</v>
      </c>
      <c r="E20" s="45"/>
      <c r="F20" s="45"/>
      <c r="G20" s="45"/>
      <c r="H20" s="45"/>
      <c r="I20" s="45"/>
      <c r="J20" s="45"/>
      <c r="K20" s="22"/>
      <c r="L20" s="213"/>
      <c r="M20" s="22"/>
      <c r="N20" s="255"/>
    </row>
    <row r="21" spans="1:14">
      <c r="A21" s="211" t="s">
        <v>33</v>
      </c>
      <c r="B21" s="212"/>
      <c r="C21" s="45"/>
      <c r="D21" s="45">
        <v>261</v>
      </c>
      <c r="E21" s="45"/>
      <c r="F21" s="45"/>
      <c r="G21" s="45"/>
      <c r="H21" s="45"/>
      <c r="I21" s="45"/>
      <c r="J21" s="45"/>
      <c r="K21" s="22"/>
      <c r="L21" s="213"/>
      <c r="M21" s="22"/>
      <c r="N21" s="255"/>
    </row>
    <row r="22" spans="1:14">
      <c r="A22" s="211" t="s">
        <v>34</v>
      </c>
      <c r="B22" s="212"/>
      <c r="C22" s="45"/>
      <c r="D22" s="45">
        <v>189</v>
      </c>
      <c r="E22" s="45"/>
      <c r="F22" s="45"/>
      <c r="G22" s="45"/>
      <c r="H22" s="45"/>
      <c r="I22" s="45"/>
      <c r="J22" s="45"/>
      <c r="K22" s="22"/>
      <c r="L22" s="213"/>
      <c r="M22" s="22"/>
      <c r="N22" s="255"/>
    </row>
    <row r="23" spans="1:14">
      <c r="A23" s="211" t="s">
        <v>35</v>
      </c>
      <c r="B23" s="212"/>
      <c r="C23" s="45"/>
      <c r="D23" s="45">
        <v>114</v>
      </c>
      <c r="E23" s="45"/>
      <c r="F23" s="45"/>
      <c r="G23" s="45"/>
      <c r="H23" s="45"/>
      <c r="I23" s="45"/>
      <c r="J23" s="45"/>
      <c r="K23" s="22"/>
      <c r="L23" s="213"/>
      <c r="M23" s="22"/>
      <c r="N23" s="255"/>
    </row>
    <row r="24" spans="1:14">
      <c r="A24" s="211" t="s">
        <v>36</v>
      </c>
      <c r="B24" s="212"/>
      <c r="C24" s="45"/>
      <c r="D24" s="45">
        <v>151</v>
      </c>
      <c r="E24" s="45"/>
      <c r="F24" s="45"/>
      <c r="G24" s="45"/>
      <c r="H24" s="45"/>
      <c r="I24" s="45"/>
      <c r="J24" s="45"/>
      <c r="K24" s="22"/>
      <c r="L24" s="213"/>
      <c r="M24" s="22"/>
      <c r="N24" s="255"/>
    </row>
    <row r="25" spans="1:14" ht="15.75" thickBot="1">
      <c r="A25" s="223" t="s">
        <v>37</v>
      </c>
      <c r="B25" s="216"/>
      <c r="C25" s="218"/>
      <c r="D25" s="218">
        <v>244</v>
      </c>
      <c r="E25" s="218"/>
      <c r="F25" s="218"/>
      <c r="G25" s="218"/>
      <c r="H25" s="218"/>
      <c r="I25" s="218"/>
      <c r="J25" s="218"/>
      <c r="K25" s="30"/>
      <c r="L25" s="217"/>
      <c r="M25" s="30"/>
      <c r="N25" s="256"/>
    </row>
    <row r="26" spans="1:14" ht="15.75" thickBot="1">
      <c r="A26" s="224"/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2"/>
    </row>
    <row r="27" spans="1:14">
      <c r="A27" s="207" t="s">
        <v>39</v>
      </c>
      <c r="B27" s="208"/>
      <c r="C27" s="41"/>
      <c r="D27" s="41"/>
      <c r="E27" s="41"/>
      <c r="F27" s="41"/>
      <c r="G27" s="41">
        <v>889</v>
      </c>
      <c r="H27" s="201"/>
      <c r="I27" s="41"/>
      <c r="J27" s="41"/>
      <c r="K27" s="210"/>
      <c r="L27" s="208"/>
      <c r="M27" s="14"/>
      <c r="N27" s="254" t="s">
        <v>40</v>
      </c>
    </row>
    <row r="28" spans="1:14">
      <c r="A28" s="211" t="s">
        <v>41</v>
      </c>
      <c r="B28" s="212"/>
      <c r="C28" s="45"/>
      <c r="D28" s="45"/>
      <c r="E28" s="45">
        <v>83</v>
      </c>
      <c r="F28" s="45"/>
      <c r="G28" s="45"/>
      <c r="H28" s="45"/>
      <c r="I28" s="45"/>
      <c r="J28" s="45"/>
      <c r="K28" s="214"/>
      <c r="L28" s="212"/>
      <c r="M28" s="22"/>
      <c r="N28" s="255"/>
    </row>
    <row r="29" spans="1:14">
      <c r="A29" s="211" t="s">
        <v>42</v>
      </c>
      <c r="B29" s="212"/>
      <c r="C29" s="45"/>
      <c r="D29" s="45"/>
      <c r="E29" s="45">
        <v>321</v>
      </c>
      <c r="F29" s="45"/>
      <c r="G29" s="45"/>
      <c r="H29" s="45"/>
      <c r="I29" s="45"/>
      <c r="J29" s="45"/>
      <c r="K29" s="214"/>
      <c r="L29" s="212"/>
      <c r="M29" s="22"/>
      <c r="N29" s="255"/>
    </row>
    <row r="30" spans="1:14">
      <c r="A30" s="211" t="s">
        <v>43</v>
      </c>
      <c r="B30" s="212"/>
      <c r="C30" s="45"/>
      <c r="D30" s="45"/>
      <c r="E30" s="45">
        <v>283</v>
      </c>
      <c r="F30" s="45"/>
      <c r="G30" s="45"/>
      <c r="H30" s="45"/>
      <c r="I30" s="45"/>
      <c r="J30" s="45"/>
      <c r="K30" s="214"/>
      <c r="L30" s="212"/>
      <c r="M30" s="22"/>
      <c r="N30" s="255"/>
    </row>
    <row r="31" spans="1:14">
      <c r="A31" s="211" t="s">
        <v>44</v>
      </c>
      <c r="B31" s="212"/>
      <c r="C31" s="45"/>
      <c r="D31" s="45"/>
      <c r="E31" s="45"/>
      <c r="F31" s="45"/>
      <c r="G31" s="45"/>
      <c r="H31" s="45"/>
      <c r="I31" s="45">
        <v>583</v>
      </c>
      <c r="J31" s="45"/>
      <c r="K31" s="214"/>
      <c r="L31" s="212"/>
      <c r="M31" s="22"/>
      <c r="N31" s="255"/>
    </row>
    <row r="32" spans="1:14">
      <c r="A32" s="211" t="s">
        <v>45</v>
      </c>
      <c r="B32" s="212"/>
      <c r="C32" s="45"/>
      <c r="D32" s="45">
        <v>115</v>
      </c>
      <c r="E32" s="45"/>
      <c r="F32" s="45"/>
      <c r="G32" s="45"/>
      <c r="H32" s="45"/>
      <c r="I32" s="45"/>
      <c r="J32" s="45"/>
      <c r="K32" s="214"/>
      <c r="L32" s="212"/>
      <c r="M32" s="22"/>
      <c r="N32" s="255"/>
    </row>
    <row r="33" spans="1:14">
      <c r="A33" s="211" t="s">
        <v>46</v>
      </c>
      <c r="B33" s="212"/>
      <c r="C33" s="45"/>
      <c r="D33" s="45">
        <v>218</v>
      </c>
      <c r="E33" s="45"/>
      <c r="F33" s="45"/>
      <c r="G33" s="45"/>
      <c r="H33" s="45"/>
      <c r="I33" s="45"/>
      <c r="J33" s="45"/>
      <c r="K33" s="214"/>
      <c r="L33" s="212"/>
      <c r="M33" s="22"/>
      <c r="N33" s="255"/>
    </row>
    <row r="34" spans="1:14">
      <c r="A34" s="211" t="s">
        <v>47</v>
      </c>
      <c r="B34" s="212"/>
      <c r="C34" s="45"/>
      <c r="D34" s="45"/>
      <c r="E34" s="45"/>
      <c r="F34" s="45"/>
      <c r="G34" s="45">
        <v>683</v>
      </c>
      <c r="H34" s="202"/>
      <c r="I34" s="45"/>
      <c r="J34" s="45"/>
      <c r="K34" s="214"/>
      <c r="L34" s="212"/>
      <c r="M34" s="22"/>
      <c r="N34" s="255"/>
    </row>
    <row r="35" spans="1:14" s="39" customFormat="1">
      <c r="A35" s="211" t="s">
        <v>48</v>
      </c>
      <c r="B35" s="212"/>
      <c r="C35" s="45"/>
      <c r="D35" s="45">
        <v>343</v>
      </c>
      <c r="E35" s="45"/>
      <c r="F35" s="45"/>
      <c r="G35" s="45"/>
      <c r="H35" s="45"/>
      <c r="I35" s="45"/>
      <c r="J35" s="45"/>
      <c r="K35" s="214"/>
      <c r="L35" s="212"/>
      <c r="M35" s="22"/>
      <c r="N35" s="255"/>
    </row>
    <row r="36" spans="1:14">
      <c r="A36" s="211" t="s">
        <v>49</v>
      </c>
      <c r="B36" s="212"/>
      <c r="C36" s="45"/>
      <c r="D36" s="45"/>
      <c r="E36" s="45"/>
      <c r="F36" s="45"/>
      <c r="G36" s="45"/>
      <c r="H36" s="45"/>
      <c r="I36" s="45">
        <v>1245</v>
      </c>
      <c r="J36" s="45"/>
      <c r="K36" s="214"/>
      <c r="L36" s="212"/>
      <c r="M36" s="22"/>
      <c r="N36" s="255"/>
    </row>
    <row r="37" spans="1:14">
      <c r="A37" s="211" t="s">
        <v>38</v>
      </c>
      <c r="B37" s="212"/>
      <c r="C37" s="45"/>
      <c r="D37" s="45">
        <v>537</v>
      </c>
      <c r="E37" s="45"/>
      <c r="F37" s="45"/>
      <c r="G37" s="45"/>
      <c r="H37" s="45"/>
      <c r="I37" s="45"/>
      <c r="J37" s="45"/>
      <c r="K37" s="214"/>
      <c r="L37" s="212"/>
      <c r="M37" s="22"/>
      <c r="N37" s="255"/>
    </row>
    <row r="38" spans="1:14" ht="15.75" thickBot="1">
      <c r="A38" s="223" t="s">
        <v>50</v>
      </c>
      <c r="B38" s="225"/>
      <c r="C38" s="226"/>
      <c r="D38" s="226"/>
      <c r="E38" s="226"/>
      <c r="F38" s="226"/>
      <c r="G38" s="226"/>
      <c r="H38" s="226"/>
      <c r="I38" s="226"/>
      <c r="J38" s="226"/>
      <c r="K38" s="227">
        <v>4127</v>
      </c>
      <c r="L38" s="216"/>
      <c r="M38" s="228"/>
      <c r="N38" s="256"/>
    </row>
    <row r="39" spans="1:14" s="66" customFormat="1" ht="15.75" thickBot="1">
      <c r="A39" s="25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</row>
    <row r="40" spans="1:14" ht="15.75" thickBot="1">
      <c r="A40" s="229" t="s">
        <v>51</v>
      </c>
      <c r="B40" s="230"/>
      <c r="C40" s="231"/>
      <c r="D40" s="232"/>
      <c r="E40" s="233"/>
      <c r="F40" s="233"/>
      <c r="G40" s="233"/>
      <c r="H40" s="233"/>
      <c r="I40" s="233"/>
      <c r="J40" s="233"/>
      <c r="K40" s="234"/>
      <c r="L40" s="230"/>
      <c r="M40" s="231"/>
      <c r="N40" s="222"/>
    </row>
    <row r="41" spans="1:14" s="39" customFormat="1" ht="15.75" thickBo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8"/>
    </row>
    <row r="42" spans="1:14" ht="15.75" thickBot="1">
      <c r="A42" s="76" t="s">
        <v>52</v>
      </c>
      <c r="B42" s="77">
        <f t="shared" ref="B42:M42" si="0">SUM(B3:B40)</f>
        <v>0</v>
      </c>
      <c r="C42" s="78">
        <f t="shared" si="0"/>
        <v>44465</v>
      </c>
      <c r="D42" s="79">
        <f t="shared" si="0"/>
        <v>2920</v>
      </c>
      <c r="E42" s="80">
        <f t="shared" si="0"/>
        <v>687</v>
      </c>
      <c r="F42" s="80">
        <f t="shared" si="0"/>
        <v>656</v>
      </c>
      <c r="G42" s="80">
        <f t="shared" si="0"/>
        <v>1572</v>
      </c>
      <c r="H42" s="80">
        <f t="shared" si="0"/>
        <v>1720</v>
      </c>
      <c r="I42" s="80">
        <f t="shared" si="0"/>
        <v>3001</v>
      </c>
      <c r="J42" s="80">
        <f t="shared" si="0"/>
        <v>4533</v>
      </c>
      <c r="K42" s="81">
        <f t="shared" si="0"/>
        <v>4127</v>
      </c>
      <c r="L42" s="77">
        <f t="shared" si="0"/>
        <v>0</v>
      </c>
      <c r="M42" s="78">
        <f t="shared" si="0"/>
        <v>0</v>
      </c>
      <c r="N42" s="38"/>
    </row>
    <row r="43" spans="1:14" s="39" customFormat="1" ht="15.75" thickBo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  <c r="N43" s="38"/>
    </row>
    <row r="44" spans="1:14" ht="15.75" thickBot="1">
      <c r="A44" s="76" t="s">
        <v>53</v>
      </c>
      <c r="B44" s="82">
        <f t="shared" ref="B44:M44" si="1">SUM(B3:B40)</f>
        <v>0</v>
      </c>
      <c r="C44" s="83">
        <f t="shared" si="1"/>
        <v>44465</v>
      </c>
      <c r="D44" s="84">
        <f t="shared" si="1"/>
        <v>2920</v>
      </c>
      <c r="E44" s="85">
        <f t="shared" si="1"/>
        <v>687</v>
      </c>
      <c r="F44" s="85">
        <f t="shared" si="1"/>
        <v>656</v>
      </c>
      <c r="G44" s="85">
        <f t="shared" si="1"/>
        <v>1572</v>
      </c>
      <c r="H44" s="85">
        <f t="shared" si="1"/>
        <v>1720</v>
      </c>
      <c r="I44" s="85">
        <f t="shared" si="1"/>
        <v>3001</v>
      </c>
      <c r="J44" s="85">
        <f t="shared" si="1"/>
        <v>4533</v>
      </c>
      <c r="K44" s="86">
        <f t="shared" si="1"/>
        <v>4127</v>
      </c>
      <c r="L44" s="82">
        <f t="shared" si="1"/>
        <v>0</v>
      </c>
      <c r="M44" s="83">
        <f t="shared" si="1"/>
        <v>0</v>
      </c>
      <c r="N44" s="38"/>
    </row>
    <row r="45" spans="1:14" s="39" customFormat="1" ht="15.75" thickBo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8"/>
    </row>
    <row r="46" spans="1:14">
      <c r="A46" s="87" t="s">
        <v>54</v>
      </c>
      <c r="B46" s="88" t="s">
        <v>55</v>
      </c>
      <c r="C46" s="89" t="s">
        <v>56</v>
      </c>
      <c r="D46" s="90" t="s">
        <v>57</v>
      </c>
      <c r="E46" s="91" t="s">
        <v>57</v>
      </c>
      <c r="F46" s="91" t="s">
        <v>57</v>
      </c>
      <c r="G46" s="91" t="s">
        <v>58</v>
      </c>
      <c r="H46" s="91" t="s">
        <v>58</v>
      </c>
      <c r="I46" s="91" t="s">
        <v>58</v>
      </c>
      <c r="J46" s="92" t="s">
        <v>58</v>
      </c>
      <c r="K46" s="93" t="s">
        <v>58</v>
      </c>
      <c r="L46" s="12" t="s">
        <v>58</v>
      </c>
      <c r="M46" s="94" t="s">
        <v>59</v>
      </c>
      <c r="N46" s="35"/>
    </row>
    <row r="47" spans="1:14" ht="15.75" thickBot="1">
      <c r="A47" s="50" t="s">
        <v>14</v>
      </c>
      <c r="B47" s="95">
        <v>0</v>
      </c>
      <c r="C47" s="96">
        <v>10.5</v>
      </c>
      <c r="D47" s="97">
        <v>10.199999999999999</v>
      </c>
      <c r="E47" s="98">
        <v>10.199999999999999</v>
      </c>
      <c r="F47" s="98">
        <v>10.199999999999999</v>
      </c>
      <c r="G47" s="98">
        <v>10.3</v>
      </c>
      <c r="H47" s="98">
        <v>10.5</v>
      </c>
      <c r="I47" s="99">
        <v>10.4</v>
      </c>
      <c r="J47" s="99">
        <v>10.6</v>
      </c>
      <c r="K47" s="99">
        <v>10.4</v>
      </c>
      <c r="L47" s="100">
        <v>0</v>
      </c>
      <c r="M47" s="101">
        <v>0</v>
      </c>
      <c r="N47" s="35"/>
    </row>
    <row r="48" spans="1:14" ht="15.75" thickBot="1">
      <c r="A48" s="166"/>
      <c r="B48" s="103"/>
      <c r="C48" s="103"/>
      <c r="D48" s="103"/>
      <c r="E48" s="103"/>
      <c r="F48" s="103"/>
      <c r="G48" s="103"/>
      <c r="H48" s="103"/>
      <c r="I48" s="166"/>
      <c r="J48" s="166"/>
      <c r="K48" s="166"/>
      <c r="L48" s="166"/>
      <c r="M48" s="166"/>
      <c r="N48" s="35"/>
    </row>
    <row r="49" spans="1:14" ht="15.75" thickBot="1">
      <c r="A49" s="67" t="s">
        <v>60</v>
      </c>
      <c r="B49" s="104">
        <f t="shared" ref="B49:M49" si="2">(B42*B47)</f>
        <v>0</v>
      </c>
      <c r="C49" s="105">
        <f t="shared" si="2"/>
        <v>466882.5</v>
      </c>
      <c r="D49" s="106">
        <f t="shared" si="2"/>
        <v>29783.999999999996</v>
      </c>
      <c r="E49" s="107">
        <f t="shared" si="2"/>
        <v>7007.4</v>
      </c>
      <c r="F49" s="107">
        <f t="shared" si="2"/>
        <v>6691.2</v>
      </c>
      <c r="G49" s="107">
        <f t="shared" si="2"/>
        <v>16191.6</v>
      </c>
      <c r="H49" s="107">
        <f t="shared" si="2"/>
        <v>18060</v>
      </c>
      <c r="I49" s="107">
        <f t="shared" si="2"/>
        <v>31210.400000000001</v>
      </c>
      <c r="J49" s="107">
        <f t="shared" si="2"/>
        <v>48049.799999999996</v>
      </c>
      <c r="K49" s="108">
        <f t="shared" si="2"/>
        <v>42920.800000000003</v>
      </c>
      <c r="L49" s="104">
        <f t="shared" si="2"/>
        <v>0</v>
      </c>
      <c r="M49" s="109">
        <f t="shared" si="2"/>
        <v>0</v>
      </c>
      <c r="N49" s="110" t="s">
        <v>61</v>
      </c>
    </row>
    <row r="50" spans="1:14" ht="15.75" thickBo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35"/>
    </row>
    <row r="51" spans="1:14">
      <c r="A51" s="87" t="s">
        <v>62</v>
      </c>
      <c r="B51" s="88"/>
      <c r="C51" s="89"/>
      <c r="D51" s="90" t="s">
        <v>63</v>
      </c>
      <c r="E51" s="91" t="s">
        <v>63</v>
      </c>
      <c r="F51" s="91" t="s">
        <v>63</v>
      </c>
      <c r="G51" s="91" t="s">
        <v>63</v>
      </c>
      <c r="H51" s="91" t="s">
        <v>64</v>
      </c>
      <c r="I51" s="92" t="s">
        <v>64</v>
      </c>
      <c r="J51" s="91" t="s">
        <v>64</v>
      </c>
      <c r="K51" s="111" t="s">
        <v>64</v>
      </c>
      <c r="L51" s="112" t="s">
        <v>64</v>
      </c>
      <c r="M51" s="94" t="s">
        <v>64</v>
      </c>
      <c r="N51" s="113"/>
    </row>
    <row r="52" spans="1:14" ht="15.75" thickBot="1">
      <c r="A52" s="50" t="s">
        <v>65</v>
      </c>
      <c r="B52" s="114"/>
      <c r="C52" s="115"/>
      <c r="D52" s="116">
        <v>8.6999999999999994E-2</v>
      </c>
      <c r="E52" s="117">
        <v>8.6999999999999994E-2</v>
      </c>
      <c r="F52" s="117">
        <v>8.6999999999999994E-2</v>
      </c>
      <c r="G52" s="117">
        <v>8.6999999999999994E-2</v>
      </c>
      <c r="H52" s="117">
        <v>8.6999999999999994E-2</v>
      </c>
      <c r="I52" s="117">
        <v>8.6999999999999994E-2</v>
      </c>
      <c r="J52" s="117">
        <v>8.6999999999999994E-2</v>
      </c>
      <c r="K52" s="118">
        <v>8.6999999999999994E-2</v>
      </c>
      <c r="L52" s="119">
        <v>0</v>
      </c>
      <c r="M52" s="120">
        <v>0</v>
      </c>
      <c r="N52" s="35"/>
    </row>
    <row r="53" spans="1:14" ht="15.75" thickBot="1">
      <c r="A53" s="166"/>
      <c r="B53" s="166"/>
      <c r="C53" s="166"/>
      <c r="D53" s="166"/>
      <c r="E53" s="103"/>
      <c r="F53" s="103"/>
      <c r="G53" s="103"/>
      <c r="H53" s="166"/>
      <c r="I53" s="166"/>
      <c r="J53" s="166"/>
      <c r="K53" s="166"/>
      <c r="L53" s="166"/>
      <c r="M53" s="166"/>
      <c r="N53" s="113"/>
    </row>
    <row r="54" spans="1:14" ht="15.75" thickBot="1">
      <c r="A54" s="67" t="s">
        <v>66</v>
      </c>
      <c r="B54" s="121"/>
      <c r="C54" s="122"/>
      <c r="D54" s="123">
        <f>(D44*D52)</f>
        <v>254.04</v>
      </c>
      <c r="E54" s="124">
        <f>(E44*E52)</f>
        <v>59.768999999999998</v>
      </c>
      <c r="F54" s="124">
        <f>(F44*F52)</f>
        <v>57.071999999999996</v>
      </c>
      <c r="G54" s="124">
        <f>(G44*G52)</f>
        <v>136.76399999999998</v>
      </c>
      <c r="H54" s="124">
        <f t="shared" ref="H54" si="3">(H44*H52)</f>
        <v>149.63999999999999</v>
      </c>
      <c r="I54" s="124">
        <f>(I44*I52)</f>
        <v>261.08699999999999</v>
      </c>
      <c r="J54" s="124">
        <f>(J44*J52)</f>
        <v>394.37099999999998</v>
      </c>
      <c r="K54" s="125">
        <f>(K44*K52)</f>
        <v>359.04899999999998</v>
      </c>
      <c r="L54" s="126">
        <f>(L44*L52)</f>
        <v>0</v>
      </c>
      <c r="M54" s="127">
        <f>(M44*M52)</f>
        <v>0</v>
      </c>
      <c r="N54" s="35"/>
    </row>
    <row r="55" spans="1:14" ht="15.75" thickBot="1">
      <c r="A55" s="166"/>
      <c r="B55" s="166"/>
      <c r="C55" s="166"/>
      <c r="D55" s="166"/>
      <c r="E55" s="128"/>
      <c r="F55" s="128"/>
      <c r="G55" s="128"/>
      <c r="H55" s="128"/>
      <c r="I55" s="128"/>
      <c r="J55" s="128"/>
      <c r="K55" s="128"/>
      <c r="L55" s="128"/>
      <c r="M55" s="128"/>
      <c r="N55" s="35"/>
    </row>
    <row r="56" spans="1:14" ht="15.75" thickBot="1">
      <c r="A56" s="76" t="s">
        <v>67</v>
      </c>
      <c r="B56" s="247">
        <f>SUM(B42:M42)</f>
        <v>63681</v>
      </c>
      <c r="C56" s="248"/>
      <c r="D56" s="129" t="s">
        <v>68</v>
      </c>
      <c r="E56" s="249">
        <v>45086</v>
      </c>
      <c r="F56" s="249"/>
      <c r="G56" s="249"/>
      <c r="H56" s="249"/>
      <c r="I56" s="250" t="s">
        <v>106</v>
      </c>
      <c r="J56" s="250"/>
      <c r="K56" s="250"/>
      <c r="L56" s="250"/>
      <c r="M56" s="250"/>
      <c r="N56" s="250"/>
    </row>
    <row r="57" spans="1:14" ht="15.75" thickBot="1">
      <c r="A57" s="76" t="s">
        <v>69</v>
      </c>
      <c r="B57" s="247">
        <f>(I81+I82)</f>
        <v>369</v>
      </c>
      <c r="C57" s="248"/>
      <c r="D57" s="129" t="s">
        <v>68</v>
      </c>
      <c r="E57" s="262" t="s">
        <v>70</v>
      </c>
      <c r="F57" s="262"/>
      <c r="G57" s="262"/>
      <c r="H57" s="262"/>
      <c r="I57" s="246">
        <f>(I58+I59)</f>
        <v>63700</v>
      </c>
      <c r="J57" s="246"/>
      <c r="K57" s="246"/>
      <c r="L57" s="246"/>
      <c r="M57" s="246"/>
      <c r="N57" s="246"/>
    </row>
    <row r="58" spans="1:14" ht="15.75" thickBot="1">
      <c r="A58" s="166"/>
      <c r="B58" s="130"/>
      <c r="C58" s="130"/>
      <c r="D58" s="129"/>
      <c r="E58" s="262" t="s">
        <v>71</v>
      </c>
      <c r="F58" s="262"/>
      <c r="G58" s="262"/>
      <c r="H58" s="262"/>
      <c r="I58" s="246">
        <v>63700</v>
      </c>
      <c r="J58" s="246"/>
      <c r="K58" s="246"/>
      <c r="L58" s="246"/>
      <c r="M58" s="246"/>
      <c r="N58" s="246"/>
    </row>
    <row r="59" spans="1:14" ht="15.75" thickBot="1">
      <c r="A59" s="76" t="s">
        <v>72</v>
      </c>
      <c r="B59" s="247">
        <f>(B56-B57)</f>
        <v>63312</v>
      </c>
      <c r="C59" s="248"/>
      <c r="D59" s="129" t="s">
        <v>68</v>
      </c>
      <c r="E59" s="262" t="s">
        <v>73</v>
      </c>
      <c r="F59" s="262"/>
      <c r="G59" s="262"/>
      <c r="H59" s="262"/>
      <c r="I59" s="246">
        <v>0</v>
      </c>
      <c r="J59" s="246"/>
      <c r="K59" s="246"/>
      <c r="L59" s="246"/>
      <c r="M59" s="246"/>
      <c r="N59" s="246"/>
    </row>
    <row r="60" spans="1:14" ht="15.75" thickBot="1">
      <c r="A60" s="166"/>
      <c r="B60" s="131"/>
      <c r="C60" s="131"/>
      <c r="D60" s="129"/>
      <c r="E60" s="262" t="s">
        <v>74</v>
      </c>
      <c r="F60" s="262"/>
      <c r="G60" s="262"/>
      <c r="H60" s="262"/>
      <c r="I60" s="246">
        <v>0</v>
      </c>
      <c r="J60" s="246"/>
      <c r="K60" s="246"/>
      <c r="L60" s="246"/>
      <c r="M60" s="246"/>
      <c r="N60" s="246"/>
    </row>
    <row r="61" spans="1:14" ht="15.75" thickBot="1">
      <c r="A61" s="76" t="s">
        <v>75</v>
      </c>
      <c r="B61" s="247">
        <f>SUM(B49:M49)</f>
        <v>666797.70000000019</v>
      </c>
      <c r="C61" s="248"/>
      <c r="D61" s="129" t="s">
        <v>61</v>
      </c>
      <c r="E61" s="262" t="s">
        <v>76</v>
      </c>
      <c r="F61" s="262"/>
      <c r="G61" s="262"/>
      <c r="H61" s="262"/>
      <c r="I61" s="246">
        <v>63700</v>
      </c>
      <c r="J61" s="246"/>
      <c r="K61" s="246"/>
      <c r="L61" s="246"/>
      <c r="M61" s="246"/>
      <c r="N61" s="246"/>
    </row>
    <row r="62" spans="1:14" ht="15.75" thickBot="1">
      <c r="A62" s="76" t="s">
        <v>77</v>
      </c>
      <c r="B62" s="247">
        <f>SUM(B54:M54)</f>
        <v>1671.7919999999999</v>
      </c>
      <c r="C62" s="248"/>
      <c r="D62" s="129" t="s">
        <v>61</v>
      </c>
      <c r="E62" s="261" t="s">
        <v>78</v>
      </c>
      <c r="F62" s="261"/>
      <c r="G62" s="261"/>
      <c r="H62" s="261"/>
      <c r="I62" s="261"/>
      <c r="J62" s="261"/>
      <c r="K62" s="261"/>
      <c r="L62" s="261"/>
      <c r="M62" s="261"/>
      <c r="N62" s="261"/>
    </row>
    <row r="63" spans="1:14" ht="15.75" thickBot="1">
      <c r="A63" s="166"/>
      <c r="B63" s="131"/>
      <c r="C63" s="131"/>
      <c r="D63" s="129"/>
      <c r="E63" s="262" t="s">
        <v>79</v>
      </c>
      <c r="F63" s="262"/>
      <c r="G63" s="262"/>
      <c r="H63" s="262"/>
      <c r="I63" s="246">
        <v>0</v>
      </c>
      <c r="J63" s="246"/>
      <c r="K63" s="246"/>
      <c r="L63" s="246"/>
      <c r="M63" s="246"/>
      <c r="N63" s="246"/>
    </row>
    <row r="64" spans="1:14" ht="15.75" thickBot="1">
      <c r="A64" s="76" t="s">
        <v>80</v>
      </c>
      <c r="B64" s="247">
        <f>(B61+B62)</f>
        <v>668469.4920000002</v>
      </c>
      <c r="C64" s="248"/>
      <c r="D64" s="129" t="s">
        <v>61</v>
      </c>
      <c r="E64" s="262" t="s">
        <v>81</v>
      </c>
      <c r="F64" s="262"/>
      <c r="G64" s="262"/>
      <c r="H64" s="262"/>
      <c r="I64" s="246">
        <v>0</v>
      </c>
      <c r="J64" s="246"/>
      <c r="K64" s="246"/>
      <c r="L64" s="246"/>
      <c r="M64" s="246"/>
      <c r="N64" s="246"/>
    </row>
    <row r="65" spans="1:14" ht="15.75" thickBot="1">
      <c r="A65" s="166"/>
      <c r="B65" s="131"/>
      <c r="C65" s="131"/>
      <c r="D65" s="166"/>
      <c r="E65" s="259" t="s">
        <v>82</v>
      </c>
      <c r="F65" s="259"/>
      <c r="G65" s="259"/>
      <c r="H65" s="259"/>
      <c r="I65" s="260">
        <v>47340</v>
      </c>
      <c r="J65" s="260"/>
      <c r="K65" s="260"/>
      <c r="L65" s="260"/>
      <c r="M65" s="260"/>
      <c r="N65" s="260"/>
    </row>
    <row r="66" spans="1:14" ht="15.75" thickBot="1">
      <c r="A66" s="76" t="s">
        <v>83</v>
      </c>
      <c r="B66" s="263">
        <f>(B64/B59)</f>
        <v>10.558337945413195</v>
      </c>
      <c r="C66" s="264"/>
      <c r="D66" s="129" t="s">
        <v>61</v>
      </c>
      <c r="E66" s="259" t="s">
        <v>84</v>
      </c>
      <c r="F66" s="259"/>
      <c r="G66" s="259"/>
      <c r="H66" s="259"/>
      <c r="I66" s="260">
        <v>0</v>
      </c>
      <c r="J66" s="260"/>
      <c r="K66" s="260"/>
      <c r="L66" s="260"/>
      <c r="M66" s="260"/>
      <c r="N66" s="260"/>
    </row>
    <row r="67" spans="1:14" ht="15.75" thickBot="1">
      <c r="A67" s="36"/>
      <c r="B67" s="132"/>
      <c r="C67" s="132"/>
      <c r="D67" s="166"/>
      <c r="E67" s="259" t="s">
        <v>85</v>
      </c>
      <c r="F67" s="259"/>
      <c r="G67" s="259"/>
      <c r="H67" s="259"/>
      <c r="I67" s="260">
        <v>0</v>
      </c>
      <c r="J67" s="260"/>
      <c r="K67" s="260"/>
      <c r="L67" s="260"/>
      <c r="M67" s="260"/>
      <c r="N67" s="260"/>
    </row>
    <row r="68" spans="1:14" ht="15.75" thickBot="1">
      <c r="A68" s="76" t="s">
        <v>86</v>
      </c>
      <c r="B68" s="266">
        <v>0</v>
      </c>
      <c r="C68" s="267"/>
      <c r="D68" s="129" t="s">
        <v>68</v>
      </c>
      <c r="E68" s="259" t="s">
        <v>87</v>
      </c>
      <c r="F68" s="259"/>
      <c r="G68" s="259"/>
      <c r="H68" s="259"/>
      <c r="I68" s="260">
        <v>0</v>
      </c>
      <c r="J68" s="260"/>
      <c r="K68" s="260"/>
      <c r="L68" s="260"/>
      <c r="M68" s="260"/>
      <c r="N68" s="260"/>
    </row>
    <row r="69" spans="1:14" ht="15.75" thickBot="1">
      <c r="A69" s="36"/>
      <c r="B69" s="133"/>
      <c r="C69" s="133"/>
      <c r="D69" s="129"/>
      <c r="E69" s="259" t="s">
        <v>88</v>
      </c>
      <c r="F69" s="259"/>
      <c r="G69" s="259"/>
      <c r="H69" s="259"/>
      <c r="I69" s="260">
        <v>63700</v>
      </c>
      <c r="J69" s="260"/>
      <c r="K69" s="260"/>
      <c r="L69" s="260"/>
      <c r="M69" s="260"/>
      <c r="N69" s="260"/>
    </row>
    <row r="70" spans="1:14" ht="15.75" thickBot="1">
      <c r="A70" s="76" t="s">
        <v>89</v>
      </c>
      <c r="B70" s="266">
        <f>I78+I80</f>
        <v>60</v>
      </c>
      <c r="C70" s="267"/>
      <c r="D70" s="129" t="s">
        <v>68</v>
      </c>
      <c r="E70" s="259" t="s">
        <v>90</v>
      </c>
      <c r="F70" s="259"/>
      <c r="G70" s="259"/>
      <c r="H70" s="259"/>
      <c r="I70" s="260">
        <v>0</v>
      </c>
      <c r="J70" s="260"/>
      <c r="K70" s="260"/>
      <c r="L70" s="260"/>
      <c r="M70" s="260"/>
      <c r="N70" s="260"/>
    </row>
    <row r="71" spans="1:14">
      <c r="A71" s="268">
        <v>45086</v>
      </c>
      <c r="B71" s="268"/>
      <c r="C71" s="268"/>
      <c r="D71" s="166"/>
      <c r="E71" s="259" t="s">
        <v>91</v>
      </c>
      <c r="F71" s="259"/>
      <c r="G71" s="259"/>
      <c r="H71" s="259"/>
      <c r="I71" s="260">
        <v>-46113</v>
      </c>
      <c r="J71" s="260"/>
      <c r="K71" s="260"/>
      <c r="L71" s="260"/>
      <c r="M71" s="260"/>
      <c r="N71" s="260"/>
    </row>
    <row r="72" spans="1:14">
      <c r="A72" s="268"/>
      <c r="B72" s="268"/>
      <c r="C72" s="268"/>
      <c r="D72" s="166"/>
      <c r="E72" s="166"/>
      <c r="F72" s="134"/>
      <c r="G72" s="134"/>
      <c r="H72" s="134"/>
      <c r="I72" s="135"/>
      <c r="J72" s="135"/>
      <c r="K72" s="135"/>
      <c r="L72" s="135"/>
      <c r="M72" s="135"/>
      <c r="N72" s="136"/>
    </row>
    <row r="73" spans="1:14">
      <c r="A73" s="268"/>
      <c r="B73" s="268"/>
      <c r="C73" s="268"/>
      <c r="D73" s="166"/>
      <c r="E73" s="259" t="s">
        <v>92</v>
      </c>
      <c r="F73" s="259"/>
      <c r="G73" s="259"/>
      <c r="H73" s="259"/>
      <c r="I73" s="260">
        <f>(I65+I66+I67+I68+I69+I71+I74+I70)</f>
        <v>64927</v>
      </c>
      <c r="J73" s="260"/>
      <c r="K73" s="260"/>
      <c r="L73" s="260"/>
      <c r="M73" s="260"/>
      <c r="N73" s="260"/>
    </row>
    <row r="74" spans="1:14">
      <c r="A74" s="268"/>
      <c r="B74" s="268"/>
      <c r="C74" s="268"/>
      <c r="D74" s="166"/>
      <c r="E74" s="259" t="s">
        <v>93</v>
      </c>
      <c r="F74" s="259"/>
      <c r="G74" s="259"/>
      <c r="H74" s="259"/>
      <c r="I74" s="260">
        <f>(I63+I64)</f>
        <v>0</v>
      </c>
      <c r="J74" s="260"/>
      <c r="K74" s="260"/>
      <c r="L74" s="260"/>
      <c r="M74" s="260"/>
      <c r="N74" s="260"/>
    </row>
    <row r="75" spans="1:14">
      <c r="A75" s="268"/>
      <c r="B75" s="268"/>
      <c r="C75" s="268"/>
      <c r="D75" s="166"/>
      <c r="E75" s="166"/>
      <c r="F75" s="137"/>
      <c r="G75" s="163"/>
      <c r="H75" s="163"/>
      <c r="I75" s="164"/>
      <c r="J75" s="164"/>
      <c r="K75" s="164"/>
      <c r="L75" s="164"/>
      <c r="M75" s="164"/>
      <c r="N75" s="140"/>
    </row>
    <row r="76" spans="1:14">
      <c r="A76" s="265" t="s">
        <v>106</v>
      </c>
      <c r="B76" s="265"/>
      <c r="C76" s="265"/>
      <c r="D76" s="166"/>
      <c r="E76" s="262" t="s">
        <v>94</v>
      </c>
      <c r="F76" s="262"/>
      <c r="G76" s="262"/>
      <c r="H76" s="262"/>
      <c r="I76" s="246">
        <v>0</v>
      </c>
      <c r="J76" s="246"/>
      <c r="K76" s="246"/>
      <c r="L76" s="246"/>
      <c r="M76" s="246"/>
      <c r="N76" s="246"/>
    </row>
    <row r="77" spans="1:14">
      <c r="A77" s="142"/>
      <c r="B77" s="143"/>
      <c r="C77" s="143"/>
      <c r="D77" s="144"/>
      <c r="E77" s="262" t="s">
        <v>95</v>
      </c>
      <c r="F77" s="262"/>
      <c r="G77" s="262"/>
      <c r="H77" s="262"/>
      <c r="I77" s="246">
        <v>56950</v>
      </c>
      <c r="J77" s="246"/>
      <c r="K77" s="246"/>
      <c r="L77" s="246"/>
      <c r="M77" s="246"/>
      <c r="N77" s="246"/>
    </row>
    <row r="78" spans="1:14">
      <c r="A78" s="142"/>
      <c r="B78" s="143"/>
      <c r="C78" s="143"/>
      <c r="D78" s="144"/>
      <c r="E78" s="262" t="s">
        <v>96</v>
      </c>
      <c r="F78" s="262"/>
      <c r="G78" s="262"/>
      <c r="H78" s="262"/>
      <c r="I78" s="269">
        <v>0</v>
      </c>
      <c r="J78" s="269"/>
      <c r="K78" s="269"/>
      <c r="L78" s="269"/>
      <c r="M78" s="269"/>
      <c r="N78" s="269"/>
    </row>
    <row r="79" spans="1:14">
      <c r="A79" s="142"/>
      <c r="B79" s="143"/>
      <c r="C79" s="143"/>
      <c r="D79" s="144"/>
      <c r="E79" s="262" t="s">
        <v>97</v>
      </c>
      <c r="F79" s="262"/>
      <c r="G79" s="262"/>
      <c r="H79" s="262"/>
      <c r="I79" s="246">
        <v>7664</v>
      </c>
      <c r="J79" s="246"/>
      <c r="K79" s="246"/>
      <c r="L79" s="246"/>
      <c r="M79" s="246"/>
      <c r="N79" s="246"/>
    </row>
    <row r="80" spans="1:14">
      <c r="A80" s="166"/>
      <c r="B80" s="166"/>
      <c r="C80" s="166"/>
      <c r="D80" s="144"/>
      <c r="E80" s="262" t="s">
        <v>98</v>
      </c>
      <c r="F80" s="262"/>
      <c r="G80" s="262"/>
      <c r="H80" s="262"/>
      <c r="I80" s="246">
        <v>60</v>
      </c>
      <c r="J80" s="246"/>
      <c r="K80" s="246"/>
      <c r="L80" s="246"/>
      <c r="M80" s="246"/>
      <c r="N80" s="246"/>
    </row>
    <row r="81" spans="1:14">
      <c r="A81" s="144"/>
      <c r="B81" s="144"/>
      <c r="C81" s="144"/>
      <c r="D81" s="144"/>
      <c r="E81" s="262" t="s">
        <v>99</v>
      </c>
      <c r="F81" s="262"/>
      <c r="G81" s="262"/>
      <c r="H81" s="262"/>
      <c r="I81" s="246">
        <v>0</v>
      </c>
      <c r="J81" s="246"/>
      <c r="K81" s="246"/>
      <c r="L81" s="246"/>
      <c r="M81" s="246"/>
      <c r="N81" s="246"/>
    </row>
    <row r="82" spans="1:14">
      <c r="A82" s="144"/>
      <c r="B82" s="144"/>
      <c r="C82" s="144"/>
      <c r="D82" s="144"/>
      <c r="E82" s="262" t="s">
        <v>100</v>
      </c>
      <c r="F82" s="262"/>
      <c r="G82" s="262"/>
      <c r="H82" s="262"/>
      <c r="I82" s="246">
        <v>369</v>
      </c>
      <c r="J82" s="246"/>
      <c r="K82" s="246"/>
      <c r="L82" s="246"/>
      <c r="M82" s="246"/>
      <c r="N82" s="246"/>
    </row>
    <row r="83" spans="1:14">
      <c r="A83" s="144"/>
      <c r="B83" s="144"/>
      <c r="C83" s="144"/>
      <c r="D83" s="144"/>
      <c r="E83" s="165"/>
      <c r="F83" s="165"/>
      <c r="G83" s="165"/>
      <c r="H83" s="165"/>
      <c r="I83" s="162"/>
      <c r="J83" s="162"/>
      <c r="K83" s="162"/>
      <c r="L83" s="162"/>
      <c r="M83" s="162"/>
      <c r="N83" s="162"/>
    </row>
    <row r="84" spans="1:14">
      <c r="A84" s="144"/>
      <c r="B84" s="144"/>
      <c r="C84" s="144"/>
      <c r="D84" s="144"/>
      <c r="E84" s="262" t="s">
        <v>101</v>
      </c>
      <c r="F84" s="262"/>
      <c r="G84" s="262"/>
      <c r="H84" s="262"/>
      <c r="I84" s="246">
        <f>SUM(I76:N82)</f>
        <v>65043</v>
      </c>
      <c r="J84" s="246"/>
      <c r="K84" s="246"/>
      <c r="L84" s="246"/>
      <c r="M84" s="246"/>
      <c r="N84" s="246"/>
    </row>
    <row r="85" spans="1:14">
      <c r="A85" s="144"/>
      <c r="B85" s="144"/>
      <c r="C85" s="144"/>
      <c r="D85" s="144"/>
      <c r="E85" s="165"/>
      <c r="F85" s="165"/>
      <c r="G85" s="165"/>
      <c r="H85" s="165"/>
      <c r="I85" s="162"/>
      <c r="J85" s="162"/>
      <c r="K85" s="162"/>
      <c r="L85" s="162"/>
      <c r="M85" s="162"/>
      <c r="N85" s="162"/>
    </row>
    <row r="86" spans="1:14" ht="15.75" thickBot="1">
      <c r="A86" s="270">
        <f ca="1">NOW()</f>
        <v>45133.524284143517</v>
      </c>
      <c r="B86" s="270"/>
      <c r="C86" s="270"/>
      <c r="D86" s="270"/>
      <c r="E86" s="259" t="s">
        <v>102</v>
      </c>
      <c r="F86" s="259"/>
      <c r="G86" s="259"/>
      <c r="H86" s="259"/>
      <c r="I86" s="260">
        <f>(I84-I73)</f>
        <v>116</v>
      </c>
      <c r="J86" s="260"/>
      <c r="K86" s="260"/>
      <c r="L86" s="260"/>
      <c r="M86" s="260"/>
      <c r="N86" s="260"/>
    </row>
    <row r="87" spans="1:14" ht="15.75" thickTop="1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35"/>
    </row>
    <row r="88" spans="1:14">
      <c r="A88" s="144"/>
      <c r="B88" s="144"/>
      <c r="C88" s="144"/>
      <c r="D88" s="144"/>
    </row>
  </sheetData>
  <mergeCells count="70">
    <mergeCell ref="I61:N61"/>
    <mergeCell ref="B56:C56"/>
    <mergeCell ref="E56:H56"/>
    <mergeCell ref="I56:N56"/>
    <mergeCell ref="A1:A2"/>
    <mergeCell ref="N1:N7"/>
    <mergeCell ref="N10:N25"/>
    <mergeCell ref="N27:N38"/>
    <mergeCell ref="A39:N39"/>
    <mergeCell ref="E67:H67"/>
    <mergeCell ref="I67:N67"/>
    <mergeCell ref="B62:C62"/>
    <mergeCell ref="E62:N62"/>
    <mergeCell ref="B57:C57"/>
    <mergeCell ref="E57:H57"/>
    <mergeCell ref="I57:N57"/>
    <mergeCell ref="E58:H58"/>
    <mergeCell ref="I58:N58"/>
    <mergeCell ref="B59:C59"/>
    <mergeCell ref="E59:H59"/>
    <mergeCell ref="I59:N59"/>
    <mergeCell ref="E60:H60"/>
    <mergeCell ref="I60:N60"/>
    <mergeCell ref="B61:C61"/>
    <mergeCell ref="E61:H61"/>
    <mergeCell ref="E65:H65"/>
    <mergeCell ref="I65:N65"/>
    <mergeCell ref="B66:C66"/>
    <mergeCell ref="E66:H66"/>
    <mergeCell ref="I66:N66"/>
    <mergeCell ref="E63:H63"/>
    <mergeCell ref="I63:N63"/>
    <mergeCell ref="B64:C64"/>
    <mergeCell ref="E64:H64"/>
    <mergeCell ref="I64:N64"/>
    <mergeCell ref="A76:C76"/>
    <mergeCell ref="E76:H76"/>
    <mergeCell ref="B68:C68"/>
    <mergeCell ref="E68:H68"/>
    <mergeCell ref="I68:N68"/>
    <mergeCell ref="A71:C75"/>
    <mergeCell ref="E71:H71"/>
    <mergeCell ref="I71:N71"/>
    <mergeCell ref="E73:H73"/>
    <mergeCell ref="I73:N73"/>
    <mergeCell ref="E74:H74"/>
    <mergeCell ref="I74:N74"/>
    <mergeCell ref="E69:H69"/>
    <mergeCell ref="I69:N69"/>
    <mergeCell ref="B70:C70"/>
    <mergeCell ref="E70:H70"/>
    <mergeCell ref="I70:N70"/>
    <mergeCell ref="I76:N76"/>
    <mergeCell ref="E78:H78"/>
    <mergeCell ref="I78:N78"/>
    <mergeCell ref="E79:H79"/>
    <mergeCell ref="I79:N79"/>
    <mergeCell ref="E77:H77"/>
    <mergeCell ref="I77:N77"/>
    <mergeCell ref="E80:H80"/>
    <mergeCell ref="I80:N80"/>
    <mergeCell ref="A86:D86"/>
    <mergeCell ref="E86:H86"/>
    <mergeCell ref="I86:N86"/>
    <mergeCell ref="E81:H81"/>
    <mergeCell ref="I81:N81"/>
    <mergeCell ref="E82:H82"/>
    <mergeCell ref="I82:N82"/>
    <mergeCell ref="E84:H84"/>
    <mergeCell ref="I84:N84"/>
  </mergeCells>
  <pageMargins left="0.7" right="0.17" top="0.75" bottom="0.17" header="0.3" footer="0.17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32</vt:i4>
      </vt:variant>
      <vt:variant>
        <vt:lpstr>Adlandırılmış Aralıklar</vt:lpstr>
      </vt:variant>
      <vt:variant>
        <vt:i4>30</vt:i4>
      </vt:variant>
    </vt:vector>
  </HeadingPairs>
  <TitlesOfParts>
    <vt:vector size="62" baseType="lpstr">
      <vt:lpstr>01.06.23</vt:lpstr>
      <vt:lpstr>02.06.23</vt:lpstr>
      <vt:lpstr>03.06.23</vt:lpstr>
      <vt:lpstr>04.06.23</vt:lpstr>
      <vt:lpstr>05.06.23</vt:lpstr>
      <vt:lpstr>06.06.23</vt:lpstr>
      <vt:lpstr>07.06.23</vt:lpstr>
      <vt:lpstr>08.06.23</vt:lpstr>
      <vt:lpstr>09.06.23</vt:lpstr>
      <vt:lpstr>10.06.23</vt:lpstr>
      <vt:lpstr>11.06.23</vt:lpstr>
      <vt:lpstr>12.06.23</vt:lpstr>
      <vt:lpstr>13.06.23</vt:lpstr>
      <vt:lpstr>14.06.23</vt:lpstr>
      <vt:lpstr>15.06.23</vt:lpstr>
      <vt:lpstr>16.06.2023</vt:lpstr>
      <vt:lpstr>17.06.23</vt:lpstr>
      <vt:lpstr>18.06.23</vt:lpstr>
      <vt:lpstr>19.06.23</vt:lpstr>
      <vt:lpstr>20.06.23</vt:lpstr>
      <vt:lpstr>21.06.23</vt:lpstr>
      <vt:lpstr>22.06.23</vt:lpstr>
      <vt:lpstr>23.06.23</vt:lpstr>
      <vt:lpstr>24.06.23</vt:lpstr>
      <vt:lpstr>25.06.23</vt:lpstr>
      <vt:lpstr>26.06.23</vt:lpstr>
      <vt:lpstr>27.06.23</vt:lpstr>
      <vt:lpstr>28.06.2023</vt:lpstr>
      <vt:lpstr>29.06.23</vt:lpstr>
      <vt:lpstr>30.06.23</vt:lpstr>
      <vt:lpstr>Sayfa6</vt:lpstr>
      <vt:lpstr>Sayfa8</vt:lpstr>
      <vt:lpstr>'01.06.23'!Yazdırma_Alanı</vt:lpstr>
      <vt:lpstr>'02.06.23'!Yazdırma_Alanı</vt:lpstr>
      <vt:lpstr>'03.06.23'!Yazdırma_Alanı</vt:lpstr>
      <vt:lpstr>'04.06.23'!Yazdırma_Alanı</vt:lpstr>
      <vt:lpstr>'05.06.23'!Yazdırma_Alanı</vt:lpstr>
      <vt:lpstr>'06.06.23'!Yazdırma_Alanı</vt:lpstr>
      <vt:lpstr>'07.06.23'!Yazdırma_Alanı</vt:lpstr>
      <vt:lpstr>'08.06.23'!Yazdırma_Alanı</vt:lpstr>
      <vt:lpstr>'09.06.23'!Yazdırma_Alanı</vt:lpstr>
      <vt:lpstr>'10.06.23'!Yazdırma_Alanı</vt:lpstr>
      <vt:lpstr>'11.06.23'!Yazdırma_Alanı</vt:lpstr>
      <vt:lpstr>'12.06.23'!Yazdırma_Alanı</vt:lpstr>
      <vt:lpstr>'13.06.23'!Yazdırma_Alanı</vt:lpstr>
      <vt:lpstr>'14.06.23'!Yazdırma_Alanı</vt:lpstr>
      <vt:lpstr>'15.06.23'!Yazdırma_Alanı</vt:lpstr>
      <vt:lpstr>'16.06.2023'!Yazdırma_Alanı</vt:lpstr>
      <vt:lpstr>'17.06.23'!Yazdırma_Alanı</vt:lpstr>
      <vt:lpstr>'18.06.23'!Yazdırma_Alanı</vt:lpstr>
      <vt:lpstr>'19.06.23'!Yazdırma_Alanı</vt:lpstr>
      <vt:lpstr>'20.06.23'!Yazdırma_Alanı</vt:lpstr>
      <vt:lpstr>'21.06.23'!Yazdırma_Alanı</vt:lpstr>
      <vt:lpstr>'22.06.23'!Yazdırma_Alanı</vt:lpstr>
      <vt:lpstr>'23.06.23'!Yazdırma_Alanı</vt:lpstr>
      <vt:lpstr>'24.06.23'!Yazdırma_Alanı</vt:lpstr>
      <vt:lpstr>'25.06.23'!Yazdırma_Alanı</vt:lpstr>
      <vt:lpstr>'26.06.23'!Yazdırma_Alanı</vt:lpstr>
      <vt:lpstr>'27.06.23'!Yazdırma_Alanı</vt:lpstr>
      <vt:lpstr>'28.06.2023'!Yazdırma_Alanı</vt:lpstr>
      <vt:lpstr>'29.06.23'!Yazdırma_Alanı</vt:lpstr>
      <vt:lpstr>'30.06.23'!Yazdırma_Alanı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2023-07-26T09:35:05Z</dcterms:modified>
</cp:coreProperties>
</file>